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<sst xmlns="http://schemas.openxmlformats.org/spreadsheetml/2006/main" count="406" uniqueCount="336">
  <si>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</si>
  <si>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</si>
  <si>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</si>
  <si>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</si>
  <si>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</si>
  <si>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</si>
  <si>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</si>
  <si>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</si>
  <si>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</si>
  <si>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</si>
  <si>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</si>
  <si>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</si>
  <si>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</si>
  <si>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</si>
  <si>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</si>
  <si>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</si>
  <si>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</si>
  <si>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</si>
  <si>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</si>
  <si>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</si>
  <si>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</si>
  <si>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</si>
  <si>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</si>
  <si>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</si>
  <si>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</si>
  <si>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</si>
  <si>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</si>
  <si>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</si>
  <si>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</si>
  <si>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</si>
  <si>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</si>
  <si>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</si>
  <si>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</si>
  <si>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</si>
  <si>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</si>
  <si>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</si>
  <si>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</si>
  <si>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</si>
  <si>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</si>
  <si>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</si>
  <si>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</si>
  <si>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</si>
  <si>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</si>
  <si>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</si>
  <si>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</si>
  <si>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</si>
  <si>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</si>
  <si>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</si>
  <si>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</si>
  <si>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</si>
  <si>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</si>
  <si>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</si>
  <si>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</si>
  <si>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</si>
  <si>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</si>
  <si>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</si>
  <si>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</si>
  <si>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</si>
  <si>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</si>
  <si>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</si>
  <si>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</si>
  <si>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</si>
  <si>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</si>
  <si>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</si>
  <si>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</si>
  <si>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</si>
  <si>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</si>
  <si>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</si>
  <si>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</si>
  <si>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</si>
  <si>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</si>
  <si>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</si>
  <si>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</si>
  <si>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</si>
  <si>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</si>
  <si>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</si>
  <si>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</si>
  <si>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</si>
  <si>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</si>
  <si>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</si>
  <si>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</si>
  <si>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</si>
  <si>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</si>
  <si>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</si>
  <si>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</si>
  <si>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</si>
  <si>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</si>
  <si>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</si>
  <si>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</si>
  <si>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</si>
  <si>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</si>
  <si>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</si>
  <si>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</si>
  <si>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</si>
  <si>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</si>
  <si>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</si>
  <si>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</si>
  <si>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</si>
  <si>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</si>
  <si>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</si>
  <si>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</si>
  <si>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</si>
  <si>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</si>
  <si>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</si>
  <si>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</si>
  <si>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</si>
  <si>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</si>
  <si>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</si>
  <si>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</si>
  <si>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</si>
  <si>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</si>
  <si>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</si>
  <si>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</si>
  <si>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</si>
  <si>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</si>
  <si>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</si>
  <si>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</si>
  <si>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</si>
  <si>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</si>
  <si>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</si>
  <si>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</si>
  <si>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</si>
  <si>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</si>
  <si>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</si>
  <si>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</si>
  <si>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</si>
  <si>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</si>
  <si>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</si>
  <si>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</si>
  <si>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</si>
  <si>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</si>
  <si>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</si>
  <si>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</si>
  <si>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</si>
  <si>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</si>
  <si>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</si>
  <si>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</si>
  <si>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</si>
  <si>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</si>
  <si>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information reporting is not relevant in the context of the Group.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</si>
  <si>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</si>
  <si>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</si>
  <si>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</si>
  <si>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industry segment and its operations are located wholly in Malaysia. Accordingly, segmental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</si>
  <si>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</si>
  <si>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</si>
  <si>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</si>
  <si>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</si>
  <si>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</si>
  <si>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</si>
  <si>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</si>
  <si>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</si>
  <si>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</si>
  <si>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</si>
  <si>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</si>
  <si>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</si>
  <si>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</si>
  <si>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</si>
  <si>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</si>
  <si>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</si>
  <si>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</si>
  <si>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</si>
  <si>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</si>
  <si>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</si>
  <si>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</si>
  <si>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</si>
  <si>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</si>
  <si>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</si>
  <si>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</si>
  <si>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</si>
  <si>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</si>
  <si>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</si>
  <si>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</si>
  <si>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The significant accounting policies and methods of computation adopted in this interim</t>
  </si>
  <si>
    <t>financial report are consistent with those adopted for the annual audited financial statements</t>
  </si>
  <si>
    <t>amendment from the previous annual financial statements.</t>
  </si>
  <si>
    <t>Prepaid lease payments</t>
  </si>
  <si>
    <t xml:space="preserve">   Before Tax</t>
  </si>
  <si>
    <t xml:space="preserve">   After Tax</t>
  </si>
  <si>
    <t>rely on the availability of raw materials. The Group is making arrangements to secure raw</t>
  </si>
  <si>
    <t>Retirement benefits</t>
  </si>
  <si>
    <t>There were no issuances, cancellations, repurchases, resale and repayments of debt and</t>
  </si>
  <si>
    <t>equity securities during the current financial year.</t>
  </si>
  <si>
    <t xml:space="preserve">There were no sale of unquoted investment and properties, respectively for the current </t>
  </si>
  <si>
    <t>quarter and financial year to-date.</t>
  </si>
  <si>
    <t xml:space="preserve">There were no purchase or disposal of quoted securities during the current quarter and 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</si>
  <si>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</si>
  <si>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</si>
  <si>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</si>
  <si>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</si>
  <si>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</si>
  <si>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</si>
  <si>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Tax paid</t>
  </si>
  <si>
    <t>Amortisation of prepaid lease payments</t>
  </si>
  <si>
    <t xml:space="preserve">Current Year Prospect </t>
  </si>
  <si>
    <t xml:space="preserve">materials in Kelantan, Terengganu and Thailand where the raw materials are now available. </t>
  </si>
  <si>
    <t>the economic downturn.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</si>
  <si>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</si>
  <si>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</si>
  <si>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</si>
  <si>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</si>
  <si>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</si>
  <si>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Loss From Ordinary Activities</t>
  </si>
  <si>
    <t>Loss Per Share (sen)</t>
  </si>
  <si>
    <t>Balance at 01-01-2009</t>
  </si>
  <si>
    <t>Net cash used in financing activities</t>
  </si>
  <si>
    <t>31/12/2009</t>
  </si>
  <si>
    <t>Balance at 01-01-2010</t>
  </si>
  <si>
    <t>conjunction with the Annual Financial Report for the year ended 31 December 2009.)</t>
  </si>
  <si>
    <t>December 2009.</t>
  </si>
  <si>
    <t>The Company has contingent liabilities of RM14.67 million in respect of guarantees to</t>
  </si>
  <si>
    <t>The effect on the loss per share of the assumed exercise of the Warrants is anti-dilutive and</t>
  </si>
  <si>
    <t>hence, the diluted loss per share for the current quarter and year-to-date has not been</t>
  </si>
  <si>
    <t>presented.</t>
  </si>
  <si>
    <t>Utilisation of Rights Issue Proceeds</t>
  </si>
  <si>
    <t>As Approved</t>
  </si>
  <si>
    <t xml:space="preserve"> Utilisation </t>
  </si>
  <si>
    <t>Working capital</t>
  </si>
  <si>
    <t>Repayment of bank borrowings</t>
  </si>
  <si>
    <t>Corporate exercise expenses</t>
  </si>
  <si>
    <t>for the year ended 31 December 2009, except for the adoption of the following new and</t>
  </si>
  <si>
    <t>revised Financial Reporting Standards ("FRS"), amendments to FRSs and the Issues</t>
  </si>
  <si>
    <t>Committee ("IC") Interpretations which have been issued by the Malaysian Accounting</t>
  </si>
  <si>
    <t>Standards Board ("MASB") beginning on or after 1 January 2010 as described hereunder:-</t>
  </si>
  <si>
    <t>First-time Adoption of Financial Reporting Standards</t>
  </si>
  <si>
    <t>FRS 7</t>
  </si>
  <si>
    <t>Financial Instruments : Disclosures</t>
  </si>
  <si>
    <t>FRS 101</t>
  </si>
  <si>
    <t>Presentation of Financial Statements (Revised)</t>
  </si>
  <si>
    <t>FRS 123</t>
  </si>
  <si>
    <t>Borrowing Costs (Revised)</t>
  </si>
  <si>
    <t>FRS 139</t>
  </si>
  <si>
    <t>Financial Instruments : Recognition and Measurement</t>
  </si>
  <si>
    <t>IC Interpretation 9</t>
  </si>
  <si>
    <t>Reassessment of Embedded Derivatives</t>
  </si>
  <si>
    <t>IC Interpretation 10</t>
  </si>
  <si>
    <t>Interim Financial Reporting and Impairment</t>
  </si>
  <si>
    <t>IC Interpretation 11</t>
  </si>
  <si>
    <t>FRS 2 - Group and Treasury Share Transactions</t>
  </si>
  <si>
    <t>Customer Loyalty Programmes</t>
  </si>
  <si>
    <t>IC Interpretation 13</t>
  </si>
  <si>
    <t>IC Interpretation 14</t>
  </si>
  <si>
    <t>Amendments to FRS 1</t>
  </si>
  <si>
    <t xml:space="preserve">   Minimum Funding Requirements and their Interaction</t>
  </si>
  <si>
    <t>FRS 119 - The Limit on a Defined Benefit Asset,</t>
  </si>
  <si>
    <t xml:space="preserve">Share-based Payment - Vesting Conditions and </t>
  </si>
  <si>
    <t xml:space="preserve">   Cancellations</t>
  </si>
  <si>
    <t>Amendments to FRS 2</t>
  </si>
  <si>
    <t>Amendments to FRS 7</t>
  </si>
  <si>
    <t>Consolidated and Separate Financial Statements : Cost</t>
  </si>
  <si>
    <t xml:space="preserve">   of an Investment in a Subsidiary, Jointly Controlled</t>
  </si>
  <si>
    <t xml:space="preserve">   Entity or Associate</t>
  </si>
  <si>
    <t>Amendments to FRS 127</t>
  </si>
  <si>
    <t>Financial Instruments : Presentation</t>
  </si>
  <si>
    <t xml:space="preserve">   - Puttable Financial Instruments and Obligations</t>
  </si>
  <si>
    <t xml:space="preserve">        Arising on Liquidation</t>
  </si>
  <si>
    <t xml:space="preserve">   - Component Part Classification for a Compound</t>
  </si>
  <si>
    <t xml:space="preserve">        Financial Instrument</t>
  </si>
  <si>
    <t>Amendments to FRS 132</t>
  </si>
  <si>
    <t>Amendments to FRS 139</t>
  </si>
  <si>
    <t>The adoption of the above new and revised FRSs, amendments to FRSs and  IC</t>
  </si>
  <si>
    <t>initial application.</t>
  </si>
  <si>
    <t>Interpretations does not have any significant impact on the interim financial report upon their</t>
  </si>
  <si>
    <t>The Group is of the view that the year 2010 will be another difficult year especially in view of</t>
  </si>
  <si>
    <t>Loss From Operations</t>
  </si>
  <si>
    <t>The utilisation of proceeds from the Rights Issue exercise completed on 29 December</t>
  </si>
  <si>
    <t>2009, up to the end of the current quarter are as follows:-</t>
  </si>
  <si>
    <t>Increase in inventories</t>
  </si>
  <si>
    <t>Decrease/(increase) in other receivables and deposits</t>
  </si>
  <si>
    <t>Decrease in other payables and accruals</t>
  </si>
  <si>
    <t>Net cash used in operating activities</t>
  </si>
  <si>
    <t>Cash used in operations</t>
  </si>
  <si>
    <t>Net cash (used in)/generated from investing activities</t>
  </si>
  <si>
    <t>Repayment of hire purchase creditors</t>
  </si>
  <si>
    <t>financial instituitions for credit facilities granted to subsidiary companies.</t>
  </si>
  <si>
    <t>for Utilisation</t>
  </si>
  <si>
    <t>Timeframe</t>
  </si>
  <si>
    <t>Intended</t>
  </si>
  <si>
    <t>12 months</t>
  </si>
  <si>
    <t>6 months</t>
  </si>
  <si>
    <t>On 15 January 2010, the Company had entered into a Memorandum of Understanding</t>
  </si>
  <si>
    <t>("MOU") with Dato' Mohamad Rizzuan Bin Hashim ("Vendor") in relation to the acquisition of</t>
  </si>
  <si>
    <t>Balance</t>
  </si>
  <si>
    <t>Unutilised</t>
  </si>
  <si>
    <t>The Acquiree Company intends to undertake a project to develop a piece of rubber</t>
  </si>
  <si>
    <t>plantation of approximately 10,000 acres in the Lebir Forest Reserve, Mukim Relai, Daerah</t>
  </si>
  <si>
    <t>Chiku, Jajahan Gua Musang, Kelantan Darulnaim with cloned rubber trees.</t>
  </si>
  <si>
    <t>at least 51% shares in Anggerik Fajar Sdn Bhd ("Acquiree Company") at the purchase price</t>
  </si>
  <si>
    <t>to be determined and agreed by the Company and the Vendor upon completion of a</t>
  </si>
  <si>
    <t>feasibility study to be conducted by the Company.</t>
  </si>
  <si>
    <t>26.</t>
  </si>
  <si>
    <t xml:space="preserve">                    - Hire purchase</t>
  </si>
  <si>
    <t>There are no borrowings denominated in foreign currency.</t>
  </si>
  <si>
    <t>Condensed Consolidated Statement of Financial Position</t>
  </si>
  <si>
    <t>Annual Financial Report for the year ended 31 December 2009)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</si>
  <si>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</si>
  <si>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</si>
  <si>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</si>
  <si>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</si>
  <si>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 xml:space="preserve">     Annual Financial Report for the year ended 31 December 2009)</t>
  </si>
  <si>
    <t>Other Comprehensive Income, net of Tax</t>
  </si>
  <si>
    <t>Total Comprehensive Loss For The Period</t>
  </si>
  <si>
    <t>Loss and Total Comprehensive Loss</t>
  </si>
  <si>
    <t xml:space="preserve">   attributable to:</t>
  </si>
  <si>
    <t xml:space="preserve">      Equity holders of the Parent</t>
  </si>
  <si>
    <t>Total Comprehensive Loss for the period</t>
  </si>
  <si>
    <t>Improvements to FRS (2009)</t>
  </si>
  <si>
    <t>Borrowings (secured)</t>
  </si>
  <si>
    <t>As At 30 June 2010</t>
  </si>
  <si>
    <t>30/06/2010</t>
  </si>
  <si>
    <t>Interim Report for the Quarter ended 30 June 2010</t>
  </si>
  <si>
    <t>30/06/2009</t>
  </si>
  <si>
    <t>For the 6 Months Ended 30 June 2010</t>
  </si>
  <si>
    <t xml:space="preserve">6 months </t>
  </si>
  <si>
    <t>ended 30-06-2010</t>
  </si>
  <si>
    <t>Balance at 30-06-2010</t>
  </si>
  <si>
    <t>ended 30-06-2009</t>
  </si>
  <si>
    <t>Balance at 30-06-2009</t>
  </si>
  <si>
    <t>CASH AND CASH EQUIVALENTS AT 30TH JUNE</t>
  </si>
  <si>
    <t>Interim Report for the Second Quarter Ended 30 June 2010</t>
  </si>
  <si>
    <t>Total Group borrowings as at 30 June 2010 are as follows :-</t>
  </si>
  <si>
    <t>Interest on fixed deposits</t>
  </si>
  <si>
    <t>The MOU has lapsed on 14 July 2010 and has not been extended.</t>
  </si>
  <si>
    <t>Increase in trade receivables</t>
  </si>
  <si>
    <t>Increase in trade payables</t>
  </si>
  <si>
    <t>Operating (loss)/profit before working capital changes</t>
  </si>
  <si>
    <t>NET (DECREASE)/INCREASE IN CASH AND CASH EQUIVALENTS</t>
  </si>
  <si>
    <t>For the second financial quarter under review, the Group recorded turnover of RM3.57</t>
  </si>
  <si>
    <t>million, an increase of 42.2% over the corresponding period last year. The Group recorded a</t>
  </si>
  <si>
    <t>pre-tax loss of RM976,000 as compared to a pre-tax profit of RM86,000 in the</t>
  </si>
  <si>
    <t>corresponding period last year mainly due to lower operating cost and higher gain on</t>
  </si>
  <si>
    <t>disposal of property, plant and equipment in the previous financial quarter.</t>
  </si>
  <si>
    <t>For the quarter ended 30 June 2010, the Group recorded a pre-tax loss of RM976,000 as</t>
  </si>
  <si>
    <t>compared a pre-tax loss of RM1.41 million in the previous quarter ended 31 March 2010,</t>
  </si>
  <si>
    <t>mainly due to higher turnover in the current financial quarter.</t>
  </si>
  <si>
    <t>DATED :  30 AUGUST 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</si>
</sst>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179" fontId="4" fillId="0" borderId="0" xfId="42" applyNumberFormat="1" applyFont="1" applyAlignment="1">
      <alignment/>
    </xf>
    <xf numFmtId="179" fontId="4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42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42" applyFont="1" applyAlignment="1">
      <alignment/>
    </xf>
    <xf numFmtId="37" fontId="8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42" applyNumberFormat="1" applyFont="1" applyAlignment="1">
      <alignment/>
    </xf>
    <xf numFmtId="37" fontId="4" fillId="0" borderId="13" xfId="42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14" xfId="42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4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16" xfId="42" applyNumberFormat="1" applyFont="1" applyFill="1" applyBorder="1" applyAlignment="1">
      <alignment/>
    </xf>
    <xf numFmtId="179" fontId="4" fillId="0" borderId="0" xfId="42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15" xfId="42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39" fontId="8" fillId="0" borderId="14" xfId="42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37" fontId="4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179" fontId="4" fillId="0" borderId="0" xfId="42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44">
      <selection activeCell="D21" sqref="D21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8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293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308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2</v>
      </c>
      <c r="E6" s="12"/>
      <c r="F6" s="12" t="s">
        <v>4</v>
      </c>
      <c r="G6" s="4"/>
      <c r="H6" s="4"/>
      <c r="I6" s="4"/>
    </row>
    <row r="7" spans="1:9" ht="15">
      <c r="A7" s="4"/>
      <c r="B7" s="4"/>
      <c r="C7" s="4"/>
      <c r="D7" s="12" t="s">
        <v>3</v>
      </c>
      <c r="E7" s="12"/>
      <c r="F7" s="12" t="s">
        <v>3</v>
      </c>
      <c r="G7" s="4"/>
      <c r="H7" s="4"/>
      <c r="I7" s="4"/>
    </row>
    <row r="8" spans="1:9" ht="15">
      <c r="A8" s="4"/>
      <c r="B8" s="4"/>
      <c r="C8" s="4"/>
      <c r="D8" s="22" t="s">
        <v>309</v>
      </c>
      <c r="E8" s="12"/>
      <c r="F8" s="22" t="s">
        <v>206</v>
      </c>
      <c r="G8" s="4"/>
      <c r="H8" s="4"/>
      <c r="I8" s="4"/>
    </row>
    <row r="9" spans="1:9" ht="15">
      <c r="A9" s="4"/>
      <c r="B9" s="4"/>
      <c r="C9" s="4"/>
      <c r="D9" s="12" t="s">
        <v>5</v>
      </c>
      <c r="E9" s="12"/>
      <c r="F9" s="12" t="s">
        <v>5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145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146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147</v>
      </c>
      <c r="C14" s="26"/>
      <c r="D14" s="27">
        <v>14220</v>
      </c>
      <c r="E14" s="30"/>
      <c r="F14" s="27">
        <v>14674</v>
      </c>
      <c r="G14" s="26"/>
      <c r="H14" s="4"/>
      <c r="I14" s="4"/>
    </row>
    <row r="15" spans="1:9" ht="14.25">
      <c r="A15" s="4"/>
      <c r="B15" s="4" t="s">
        <v>176</v>
      </c>
      <c r="C15" s="26"/>
      <c r="D15" s="28">
        <v>651</v>
      </c>
      <c r="E15" s="30"/>
      <c r="F15" s="28">
        <v>671</v>
      </c>
      <c r="G15" s="26"/>
      <c r="H15" s="4"/>
      <c r="I15" s="4"/>
    </row>
    <row r="16" spans="1:9" ht="14.25">
      <c r="A16" s="4"/>
      <c r="B16" s="4" t="s">
        <v>148</v>
      </c>
      <c r="C16" s="26"/>
      <c r="D16" s="29">
        <v>40</v>
      </c>
      <c r="E16" s="30"/>
      <c r="F16" s="29">
        <v>40</v>
      </c>
      <c r="G16" s="26"/>
      <c r="H16" s="4"/>
      <c r="I16" s="4"/>
    </row>
    <row r="17" spans="1:9" ht="15">
      <c r="A17" s="4"/>
      <c r="B17" s="11" t="s">
        <v>149</v>
      </c>
      <c r="C17" s="26"/>
      <c r="D17" s="80">
        <f>SUM(D14:D16)</f>
        <v>14911</v>
      </c>
      <c r="E17" s="30"/>
      <c r="F17" s="80">
        <f>SUM(F14:F16)</f>
        <v>15385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150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6</v>
      </c>
      <c r="C20" s="26"/>
      <c r="D20" s="27">
        <v>2562</v>
      </c>
      <c r="E20" s="30"/>
      <c r="F20" s="27">
        <v>1972</v>
      </c>
      <c r="G20" s="26"/>
      <c r="H20" s="4"/>
      <c r="I20" s="26"/>
    </row>
    <row r="21" spans="1:9" ht="14.25">
      <c r="A21" s="4"/>
      <c r="B21" s="4" t="s">
        <v>7</v>
      </c>
      <c r="C21" s="26"/>
      <c r="D21" s="28">
        <v>4936</v>
      </c>
      <c r="E21" s="30"/>
      <c r="F21" s="28">
        <v>4128</v>
      </c>
      <c r="G21" s="26"/>
      <c r="H21" s="4"/>
      <c r="I21" s="26"/>
    </row>
    <row r="22" spans="1:9" ht="14.25">
      <c r="A22" s="4"/>
      <c r="B22" s="4" t="s">
        <v>101</v>
      </c>
      <c r="C22" s="26"/>
      <c r="D22" s="28">
        <v>431</v>
      </c>
      <c r="E22" s="30"/>
      <c r="F22" s="28">
        <v>580</v>
      </c>
      <c r="G22" s="26"/>
      <c r="H22" s="4"/>
      <c r="I22" s="26"/>
    </row>
    <row r="23" spans="1:9" ht="14.25">
      <c r="A23" s="4"/>
      <c r="B23" s="4" t="s">
        <v>151</v>
      </c>
      <c r="C23" s="26"/>
      <c r="D23" s="28">
        <v>174</v>
      </c>
      <c r="E23" s="30"/>
      <c r="F23" s="28">
        <v>174</v>
      </c>
      <c r="G23" s="26"/>
      <c r="H23" s="4"/>
      <c r="I23" s="4"/>
    </row>
    <row r="24" spans="1:9" ht="14.25">
      <c r="A24" s="4"/>
      <c r="B24" s="4" t="s">
        <v>8</v>
      </c>
      <c r="C24" s="26"/>
      <c r="D24" s="29">
        <v>3640</v>
      </c>
      <c r="E24" s="30"/>
      <c r="F24" s="29">
        <v>9320</v>
      </c>
      <c r="G24" s="26"/>
      <c r="H24" s="4"/>
      <c r="I24" s="4"/>
    </row>
    <row r="25" spans="1:9" ht="15">
      <c r="A25" s="4"/>
      <c r="B25" s="11" t="s">
        <v>152</v>
      </c>
      <c r="C25" s="26"/>
      <c r="D25" s="80">
        <f>SUM(D20:D24)</f>
        <v>11743</v>
      </c>
      <c r="E25" s="30"/>
      <c r="F25" s="80">
        <f>SUM(F20:F24)</f>
        <v>16174</v>
      </c>
      <c r="G25" s="26"/>
      <c r="H25" s="4"/>
      <c r="I25" s="4"/>
    </row>
    <row r="26" spans="1:9" ht="9.75" customHeight="1">
      <c r="A26" s="4"/>
      <c r="B26" s="11"/>
      <c r="C26" s="26"/>
      <c r="D26" s="80"/>
      <c r="E26" s="30"/>
      <c r="F26" s="80"/>
      <c r="G26" s="26"/>
      <c r="H26" s="4"/>
      <c r="I26" s="4"/>
    </row>
    <row r="27" spans="1:9" ht="15.75" thickBot="1">
      <c r="A27" s="11" t="s">
        <v>153</v>
      </c>
      <c r="B27" s="11"/>
      <c r="C27" s="26"/>
      <c r="D27" s="79">
        <f>+D25+D17</f>
        <v>26654</v>
      </c>
      <c r="E27" s="30"/>
      <c r="F27" s="79">
        <f>+F25+F17</f>
        <v>31559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154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155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156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158</v>
      </c>
      <c r="C33" s="26"/>
      <c r="D33" s="27">
        <v>40734</v>
      </c>
      <c r="E33" s="26"/>
      <c r="F33" s="27">
        <v>40734</v>
      </c>
      <c r="G33" s="26"/>
      <c r="H33" s="4"/>
      <c r="I33" s="4"/>
    </row>
    <row r="34" spans="1:9" ht="14.25">
      <c r="A34" s="4"/>
      <c r="B34" s="4" t="s">
        <v>159</v>
      </c>
      <c r="C34" s="26"/>
      <c r="D34" s="28">
        <v>7628</v>
      </c>
      <c r="E34" s="26"/>
      <c r="F34" s="28">
        <v>7628</v>
      </c>
      <c r="G34" s="26"/>
      <c r="H34" s="4"/>
      <c r="I34" s="4"/>
    </row>
    <row r="35" spans="1:9" ht="14.25">
      <c r="A35" s="4"/>
      <c r="B35" s="4" t="s">
        <v>157</v>
      </c>
      <c r="C35" s="26"/>
      <c r="D35" s="28">
        <v>5280</v>
      </c>
      <c r="E35" s="26"/>
      <c r="F35" s="28">
        <v>5280</v>
      </c>
      <c r="G35" s="26"/>
      <c r="H35" s="4"/>
      <c r="I35" s="4"/>
    </row>
    <row r="36" spans="1:9" ht="14.25">
      <c r="A36" s="4"/>
      <c r="B36" s="4" t="s">
        <v>160</v>
      </c>
      <c r="C36" s="26"/>
      <c r="D36" s="29">
        <f>+Equity!K20</f>
        <v>-40286</v>
      </c>
      <c r="E36" s="26"/>
      <c r="F36" s="29">
        <v>-37899</v>
      </c>
      <c r="G36" s="26"/>
      <c r="H36" s="4"/>
      <c r="I36" s="4"/>
    </row>
    <row r="37" spans="1:9" ht="15">
      <c r="A37" s="11" t="s">
        <v>161</v>
      </c>
      <c r="B37" s="4"/>
      <c r="C37" s="26"/>
      <c r="D37" s="80">
        <f>SUM(D33:D36)</f>
        <v>13356</v>
      </c>
      <c r="E37" s="26"/>
      <c r="F37" s="80">
        <f>SUM(F33:F36)</f>
        <v>15743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162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180</v>
      </c>
      <c r="C40" s="26"/>
      <c r="D40" s="27">
        <v>1180</v>
      </c>
      <c r="E40" s="26"/>
      <c r="F40" s="27">
        <v>1136</v>
      </c>
      <c r="G40" s="26"/>
      <c r="H40" s="4"/>
      <c r="I40" s="4"/>
    </row>
    <row r="41" spans="1:9" ht="14.25">
      <c r="A41" s="4"/>
      <c r="B41" s="4" t="s">
        <v>307</v>
      </c>
      <c r="C41" s="26"/>
      <c r="D41" s="28">
        <v>4547</v>
      </c>
      <c r="E41" s="26"/>
      <c r="F41" s="28">
        <v>4693</v>
      </c>
      <c r="G41" s="26"/>
      <c r="H41" s="4"/>
      <c r="I41" s="4"/>
    </row>
    <row r="42" spans="1:9" ht="14.25">
      <c r="A42" s="4"/>
      <c r="B42" s="4" t="s">
        <v>76</v>
      </c>
      <c r="C42" s="26"/>
      <c r="D42" s="29">
        <v>933</v>
      </c>
      <c r="E42" s="26"/>
      <c r="F42" s="29">
        <v>933</v>
      </c>
      <c r="G42" s="26"/>
      <c r="H42" s="4"/>
      <c r="I42" s="4"/>
    </row>
    <row r="43" spans="1:9" ht="15">
      <c r="A43" s="4"/>
      <c r="B43" s="11" t="s">
        <v>163</v>
      </c>
      <c r="C43" s="26"/>
      <c r="D43" s="80">
        <f>SUM(D40:D42)</f>
        <v>6660</v>
      </c>
      <c r="E43" s="26"/>
      <c r="F43" s="80">
        <f>SUM(F40:F42)</f>
        <v>6762</v>
      </c>
      <c r="G43" s="26"/>
      <c r="H43" s="4"/>
      <c r="I43" s="4"/>
    </row>
    <row r="44" spans="1:9" ht="9.75" customHeight="1">
      <c r="A44" s="4"/>
      <c r="B44" s="4"/>
      <c r="C44" s="26"/>
      <c r="D44" s="26"/>
      <c r="E44" s="26"/>
      <c r="F44" s="26"/>
      <c r="G44" s="26"/>
      <c r="H44" s="4"/>
      <c r="I44" s="4"/>
    </row>
    <row r="45" spans="1:9" ht="15">
      <c r="A45" s="11" t="s">
        <v>164</v>
      </c>
      <c r="B45" s="4"/>
      <c r="C45" s="26"/>
      <c r="D45" s="26"/>
      <c r="E45" s="26"/>
      <c r="F45" s="26"/>
      <c r="G45" s="26"/>
      <c r="H45" s="4"/>
      <c r="I45" s="4"/>
    </row>
    <row r="46" spans="1:9" ht="14.25">
      <c r="A46" s="4"/>
      <c r="B46" s="4" t="s">
        <v>9</v>
      </c>
      <c r="C46" s="26"/>
      <c r="D46" s="27">
        <v>1178</v>
      </c>
      <c r="E46" s="26"/>
      <c r="F46" s="27">
        <v>1084</v>
      </c>
      <c r="G46" s="26"/>
      <c r="H46" s="4"/>
      <c r="I46" s="26"/>
    </row>
    <row r="47" spans="1:9" ht="14.25">
      <c r="A47" s="4"/>
      <c r="B47" s="4" t="s">
        <v>10</v>
      </c>
      <c r="C47" s="26"/>
      <c r="D47" s="28">
        <v>2599</v>
      </c>
      <c r="E47" s="26"/>
      <c r="F47" s="28">
        <v>4881</v>
      </c>
      <c r="G47" s="26"/>
      <c r="H47" s="4"/>
      <c r="I47" s="26"/>
    </row>
    <row r="48" spans="1:9" ht="14.25">
      <c r="A48" s="4"/>
      <c r="B48" s="4" t="s">
        <v>307</v>
      </c>
      <c r="C48" s="26"/>
      <c r="D48" s="28">
        <v>2611</v>
      </c>
      <c r="E48" s="26"/>
      <c r="F48" s="28">
        <v>2624</v>
      </c>
      <c r="G48" s="26"/>
      <c r="H48" s="4"/>
      <c r="I48" s="4"/>
    </row>
    <row r="49" spans="1:9" ht="14.25">
      <c r="A49" s="4"/>
      <c r="B49" s="4" t="s">
        <v>22</v>
      </c>
      <c r="C49" s="26"/>
      <c r="D49" s="29">
        <v>250</v>
      </c>
      <c r="E49" s="26"/>
      <c r="F49" s="29">
        <v>465</v>
      </c>
      <c r="G49" s="26"/>
      <c r="H49" s="4"/>
      <c r="I49" s="26"/>
    </row>
    <row r="50" spans="1:9" ht="15">
      <c r="A50" s="4"/>
      <c r="B50" s="11" t="s">
        <v>165</v>
      </c>
      <c r="C50" s="26"/>
      <c r="D50" s="32">
        <f>SUM(D46:D49)</f>
        <v>6638</v>
      </c>
      <c r="E50" s="26"/>
      <c r="F50" s="32">
        <f>SUM(F46:F49)</f>
        <v>9054</v>
      </c>
      <c r="G50" s="26"/>
      <c r="H50" s="4"/>
      <c r="I50" s="4"/>
    </row>
    <row r="51" spans="1:9" ht="9.75" customHeight="1">
      <c r="A51" s="4"/>
      <c r="B51" s="4"/>
      <c r="C51" s="26"/>
      <c r="D51" s="32"/>
      <c r="E51" s="26"/>
      <c r="F51" s="32"/>
      <c r="G51" s="26"/>
      <c r="H51" s="4"/>
      <c r="I51" s="4"/>
    </row>
    <row r="52" spans="1:9" ht="15">
      <c r="A52" s="11" t="s">
        <v>166</v>
      </c>
      <c r="B52" s="4"/>
      <c r="C52" s="26"/>
      <c r="D52" s="32">
        <f>+D50+D43</f>
        <v>13298</v>
      </c>
      <c r="E52" s="26"/>
      <c r="F52" s="32">
        <f>+F50+F43</f>
        <v>15816</v>
      </c>
      <c r="G52" s="26"/>
      <c r="H52" s="4"/>
      <c r="I52" s="4"/>
    </row>
    <row r="53" spans="1:9" ht="9.75" customHeight="1">
      <c r="A53" s="4"/>
      <c r="B53" s="4"/>
      <c r="C53" s="26"/>
      <c r="D53" s="32"/>
      <c r="E53" s="26"/>
      <c r="F53" s="32"/>
      <c r="G53" s="26"/>
      <c r="H53" s="4"/>
      <c r="I53" s="4"/>
    </row>
    <row r="54" spans="1:9" ht="15.75" thickBot="1">
      <c r="A54" s="11" t="s">
        <v>167</v>
      </c>
      <c r="B54" s="4"/>
      <c r="C54" s="26"/>
      <c r="D54" s="79">
        <f>+D52+D37</f>
        <v>26654</v>
      </c>
      <c r="E54" s="26"/>
      <c r="F54" s="79">
        <f>+F52+F37</f>
        <v>31559</v>
      </c>
      <c r="G54" s="26"/>
      <c r="H54" s="4"/>
      <c r="I54" s="4"/>
    </row>
    <row r="55" spans="1:9" ht="15" thickTop="1">
      <c r="A55" s="4"/>
      <c r="B55" s="4"/>
      <c r="C55" s="26"/>
      <c r="D55" s="26"/>
      <c r="E55" s="26"/>
      <c r="F55" s="26"/>
      <c r="G55" s="26"/>
      <c r="H55" s="4"/>
      <c r="I55" s="4"/>
    </row>
    <row r="56" spans="1:9" ht="15.75" thickBot="1">
      <c r="A56" s="11" t="s">
        <v>115</v>
      </c>
      <c r="B56" s="4"/>
      <c r="C56" s="26"/>
      <c r="D56" s="78">
        <f>+D37/D33</f>
        <v>0.32788334069818825</v>
      </c>
      <c r="E56" s="33"/>
      <c r="F56" s="78">
        <f>+F37/F33</f>
        <v>0.3864830362841852</v>
      </c>
      <c r="G56" s="26"/>
      <c r="H56" s="4"/>
      <c r="I56" s="4"/>
    </row>
    <row r="57" spans="1:9" ht="15" thickTop="1">
      <c r="A57" s="4"/>
      <c r="B57" s="4"/>
      <c r="C57" s="26"/>
      <c r="D57" s="34"/>
      <c r="E57" s="33"/>
      <c r="F57" s="34"/>
      <c r="G57" s="26"/>
      <c r="H57" s="4"/>
      <c r="I57" s="4"/>
    </row>
    <row r="58" spans="1:9" ht="14.25">
      <c r="A58" s="10" t="s">
        <v>295</v>
      </c>
      <c r="B58" s="4"/>
      <c r="C58" s="4"/>
      <c r="D58" s="31"/>
      <c r="E58" s="31"/>
      <c r="F58" s="31"/>
      <c r="G58" s="4"/>
      <c r="H58" s="4"/>
      <c r="I58" s="4"/>
    </row>
    <row r="59" spans="2:9" ht="14.25">
      <c r="B59" s="10" t="s">
        <v>294</v>
      </c>
      <c r="C59" s="4"/>
      <c r="D59" s="31"/>
      <c r="E59" s="31"/>
      <c r="F59" s="31"/>
      <c r="G59" s="4"/>
      <c r="H59" s="4"/>
      <c r="I59" s="4"/>
    </row>
    <row r="60" spans="1:9" ht="14.25">
      <c r="A60" s="4"/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8"/>
    </row>
    <row r="2" spans="1:4" ht="15.75">
      <c r="A2" s="2" t="s">
        <v>310</v>
      </c>
      <c r="B2" s="4"/>
      <c r="C2" s="4"/>
      <c r="D2" s="4"/>
    </row>
    <row r="3" spans="1:4" ht="15.75">
      <c r="A3" s="3" t="s">
        <v>296</v>
      </c>
      <c r="B3" s="3"/>
      <c r="C3" s="3"/>
      <c r="D3" s="3"/>
    </row>
    <row r="4" spans="1:4" ht="15.75">
      <c r="A4" s="2" t="s">
        <v>11</v>
      </c>
      <c r="B4" s="2"/>
      <c r="C4" s="2"/>
      <c r="D4" s="2"/>
    </row>
    <row r="5" spans="1:11" ht="15">
      <c r="A5" s="35"/>
      <c r="B5" s="35"/>
      <c r="C5" s="35"/>
      <c r="D5" s="35"/>
      <c r="E5" s="36" t="s">
        <v>12</v>
      </c>
      <c r="F5" s="37"/>
      <c r="G5" s="37" t="s">
        <v>14</v>
      </c>
      <c r="H5" s="37"/>
      <c r="I5" s="36" t="s">
        <v>15</v>
      </c>
      <c r="J5" s="37"/>
      <c r="K5" s="37" t="s">
        <v>14</v>
      </c>
    </row>
    <row r="6" spans="1:11" ht="15">
      <c r="A6" s="35"/>
      <c r="B6" s="35"/>
      <c r="C6" s="35"/>
      <c r="D6" s="35"/>
      <c r="E6" s="36" t="s">
        <v>13</v>
      </c>
      <c r="F6" s="37"/>
      <c r="G6" s="37" t="s">
        <v>13</v>
      </c>
      <c r="H6" s="37"/>
      <c r="I6" s="36" t="s">
        <v>16</v>
      </c>
      <c r="J6" s="37"/>
      <c r="K6" s="37" t="s">
        <v>16</v>
      </c>
    </row>
    <row r="7" spans="1:11" ht="15">
      <c r="A7" s="35"/>
      <c r="B7" s="35"/>
      <c r="C7" s="35"/>
      <c r="D7" s="35"/>
      <c r="E7" s="38" t="s">
        <v>309</v>
      </c>
      <c r="F7" s="37"/>
      <c r="G7" s="39" t="s">
        <v>311</v>
      </c>
      <c r="H7" s="37"/>
      <c r="I7" s="40" t="str">
        <f>+E7</f>
        <v>30/06/2010</v>
      </c>
      <c r="J7" s="37"/>
      <c r="K7" s="41" t="str">
        <f>+G7</f>
        <v>30/06/2009</v>
      </c>
    </row>
    <row r="8" spans="1:11" ht="15">
      <c r="A8" s="35"/>
      <c r="B8" s="35"/>
      <c r="C8" s="35"/>
      <c r="D8" s="35"/>
      <c r="E8" s="36" t="s">
        <v>5</v>
      </c>
      <c r="F8" s="37"/>
      <c r="G8" s="37" t="s">
        <v>5</v>
      </c>
      <c r="H8" s="37"/>
      <c r="I8" s="36" t="s">
        <v>5</v>
      </c>
      <c r="J8" s="37"/>
      <c r="K8" s="37" t="s">
        <v>5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17</v>
      </c>
      <c r="B10" s="35"/>
      <c r="C10" s="35"/>
      <c r="D10" s="35"/>
      <c r="E10" s="44">
        <f>+I10-2018</f>
        <v>3568</v>
      </c>
      <c r="F10" s="44"/>
      <c r="G10" s="44">
        <f>+K10-1431</f>
        <v>2509</v>
      </c>
      <c r="H10" s="44"/>
      <c r="I10" s="48">
        <v>5586</v>
      </c>
      <c r="J10" s="44"/>
      <c r="K10" s="48">
        <v>3940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8"/>
      <c r="J11" s="44"/>
      <c r="K11" s="48"/>
    </row>
    <row r="12" spans="1:11" ht="14.25">
      <c r="A12" s="35" t="s">
        <v>18</v>
      </c>
      <c r="B12" s="35"/>
      <c r="C12" s="35"/>
      <c r="D12" s="35"/>
      <c r="E12" s="44">
        <f>+I12+3283</f>
        <v>-4413</v>
      </c>
      <c r="F12" s="44"/>
      <c r="G12" s="44">
        <f>+K12+2047</f>
        <v>-2564</v>
      </c>
      <c r="H12" s="44"/>
      <c r="I12" s="48">
        <v>-7696</v>
      </c>
      <c r="J12" s="44"/>
      <c r="K12" s="48">
        <v>-4611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8"/>
      <c r="J13" s="44"/>
      <c r="K13" s="48"/>
    </row>
    <row r="14" spans="1:11" ht="14.25">
      <c r="A14" s="35" t="s">
        <v>19</v>
      </c>
      <c r="B14" s="35"/>
      <c r="C14" s="35"/>
      <c r="D14" s="35"/>
      <c r="E14" s="45">
        <f>+I14-3</f>
        <v>18</v>
      </c>
      <c r="F14" s="44"/>
      <c r="G14" s="45">
        <f>+K14-588</f>
        <v>316</v>
      </c>
      <c r="H14" s="44"/>
      <c r="I14" s="45">
        <v>21</v>
      </c>
      <c r="J14" s="44"/>
      <c r="K14" s="45">
        <v>904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264</v>
      </c>
      <c r="B16" s="35"/>
      <c r="C16" s="35"/>
      <c r="D16" s="35"/>
      <c r="E16" s="44">
        <f>SUM(E10:E14)</f>
        <v>-827</v>
      </c>
      <c r="F16" s="44"/>
      <c r="G16" s="44">
        <f>SUM(G10:G14)</f>
        <v>261</v>
      </c>
      <c r="H16" s="44"/>
      <c r="I16" s="44">
        <f>SUM(I10:I14)</f>
        <v>-2089</v>
      </c>
      <c r="J16" s="44"/>
      <c r="K16" s="44">
        <f>SUM(K10:K14)</f>
        <v>233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20</v>
      </c>
      <c r="B18" s="35"/>
      <c r="C18" s="35"/>
      <c r="D18" s="35"/>
      <c r="E18" s="44">
        <f>+I18+149</f>
        <v>-149</v>
      </c>
      <c r="F18" s="44"/>
      <c r="G18" s="44">
        <f>+K18+182</f>
        <v>-175</v>
      </c>
      <c r="H18" s="44"/>
      <c r="I18" s="48">
        <v>-298</v>
      </c>
      <c r="J18" s="44"/>
      <c r="K18" s="48">
        <v>-357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21</v>
      </c>
      <c r="B20" s="35"/>
      <c r="C20" s="35"/>
      <c r="D20" s="35"/>
      <c r="E20" s="45">
        <f>+I20</f>
        <v>0</v>
      </c>
      <c r="F20" s="44"/>
      <c r="G20" s="45">
        <f>+K20</f>
        <v>0</v>
      </c>
      <c r="H20" s="46"/>
      <c r="I20" s="45">
        <v>0</v>
      </c>
      <c r="J20" s="46"/>
      <c r="K20" s="45">
        <v>0</v>
      </c>
    </row>
    <row r="21" spans="1:11" ht="14.25">
      <c r="A21" s="35"/>
      <c r="B21" s="35"/>
      <c r="C21" s="35"/>
      <c r="D21" s="35"/>
      <c r="E21" s="46"/>
      <c r="F21" s="46"/>
      <c r="G21" s="46"/>
      <c r="H21" s="46"/>
      <c r="I21" s="46"/>
      <c r="J21" s="46"/>
      <c r="K21" s="46"/>
    </row>
    <row r="22" spans="1:11" ht="14.25">
      <c r="A22" s="35" t="s">
        <v>202</v>
      </c>
      <c r="B22" s="35"/>
      <c r="C22" s="35"/>
      <c r="D22" s="35"/>
      <c r="E22" s="44">
        <f>SUM(E16:E20)</f>
        <v>-976</v>
      </c>
      <c r="F22" s="44"/>
      <c r="G22" s="44">
        <f>SUM(G16:G20)</f>
        <v>86</v>
      </c>
      <c r="H22" s="44"/>
      <c r="I22" s="44">
        <f>SUM(I16:I20)</f>
        <v>-2387</v>
      </c>
      <c r="J22" s="44"/>
      <c r="K22" s="44">
        <f>SUM(K16:K20)</f>
        <v>-124</v>
      </c>
    </row>
    <row r="23" spans="1:11" ht="14.25">
      <c r="A23" s="35" t="s">
        <v>177</v>
      </c>
      <c r="B23" s="35"/>
      <c r="C23" s="35"/>
      <c r="D23" s="35"/>
      <c r="E23" s="46"/>
      <c r="F23" s="46"/>
      <c r="G23" s="46"/>
      <c r="H23" s="46"/>
      <c r="I23" s="46"/>
      <c r="J23" s="46"/>
      <c r="K23" s="46"/>
    </row>
    <row r="24" spans="1:11" ht="14.25">
      <c r="A24" s="35"/>
      <c r="B24" s="35"/>
      <c r="C24" s="35"/>
      <c r="D24" s="35"/>
      <c r="E24" s="46"/>
      <c r="F24" s="46"/>
      <c r="G24" s="46"/>
      <c r="H24" s="46"/>
      <c r="I24" s="46"/>
      <c r="J24" s="46"/>
      <c r="K24" s="46"/>
    </row>
    <row r="25" spans="1:11" ht="14.25">
      <c r="A25" s="35" t="s">
        <v>22</v>
      </c>
      <c r="B25" s="35"/>
      <c r="C25" s="35"/>
      <c r="D25" s="35"/>
      <c r="E25" s="45">
        <f>+I25</f>
        <v>0</v>
      </c>
      <c r="F25" s="44"/>
      <c r="G25" s="45">
        <f>+K25</f>
        <v>0</v>
      </c>
      <c r="H25" s="46"/>
      <c r="I25" s="45">
        <v>0</v>
      </c>
      <c r="J25" s="46"/>
      <c r="K25" s="45">
        <v>0</v>
      </c>
    </row>
    <row r="26" spans="1:11" ht="14.25">
      <c r="A26" s="35"/>
      <c r="B26" s="35"/>
      <c r="C26" s="35"/>
      <c r="D26" s="35"/>
      <c r="E26" s="46"/>
      <c r="F26" s="46"/>
      <c r="G26" s="46"/>
      <c r="H26" s="46"/>
      <c r="I26" s="46"/>
      <c r="J26" s="46"/>
      <c r="K26" s="46"/>
    </row>
    <row r="27" spans="1:11" ht="14.25">
      <c r="A27" s="35" t="s">
        <v>202</v>
      </c>
      <c r="B27" s="35"/>
      <c r="C27" s="35"/>
      <c r="D27" s="35"/>
      <c r="E27" s="44">
        <f>+E22+E25</f>
        <v>-976</v>
      </c>
      <c r="F27" s="44"/>
      <c r="G27" s="44">
        <f>+G22+G25</f>
        <v>86</v>
      </c>
      <c r="H27" s="44"/>
      <c r="I27" s="44">
        <f>+I22+I25</f>
        <v>-2387</v>
      </c>
      <c r="J27" s="44"/>
      <c r="K27" s="44">
        <f>+K22+K25</f>
        <v>-124</v>
      </c>
    </row>
    <row r="28" spans="1:11" ht="14.25">
      <c r="A28" s="35" t="s">
        <v>178</v>
      </c>
      <c r="B28" s="35"/>
      <c r="C28" s="35"/>
      <c r="D28" s="35"/>
      <c r="E28" s="46"/>
      <c r="F28" s="46"/>
      <c r="G28" s="46"/>
      <c r="H28" s="46"/>
      <c r="I28" s="46"/>
      <c r="J28" s="46"/>
      <c r="K28" s="46"/>
    </row>
    <row r="29" spans="1:11" ht="14.25">
      <c r="A29" s="35"/>
      <c r="B29" s="35"/>
      <c r="C29" s="35"/>
      <c r="D29" s="35"/>
      <c r="E29" s="46"/>
      <c r="F29" s="46"/>
      <c r="G29" s="46"/>
      <c r="H29" s="46"/>
      <c r="I29" s="46"/>
      <c r="J29" s="46"/>
      <c r="K29" s="46"/>
    </row>
    <row r="30" spans="1:11" ht="14.25">
      <c r="A30" s="35" t="s">
        <v>300</v>
      </c>
      <c r="B30" s="35"/>
      <c r="C30" s="35"/>
      <c r="D30" s="35"/>
      <c r="E30" s="45">
        <f>+I30</f>
        <v>0</v>
      </c>
      <c r="F30" s="44"/>
      <c r="G30" s="45">
        <f>+K30</f>
        <v>0</v>
      </c>
      <c r="H30" s="46"/>
      <c r="I30" s="45">
        <v>0</v>
      </c>
      <c r="J30" s="46"/>
      <c r="K30" s="45">
        <v>0</v>
      </c>
    </row>
    <row r="31" spans="1:11" ht="14.25">
      <c r="A31" s="35"/>
      <c r="B31" s="35"/>
      <c r="C31" s="35"/>
      <c r="D31" s="35"/>
      <c r="E31" s="46"/>
      <c r="F31" s="46"/>
      <c r="G31" s="46"/>
      <c r="H31" s="46"/>
      <c r="I31" s="46"/>
      <c r="J31" s="46"/>
      <c r="K31" s="46"/>
    </row>
    <row r="32" spans="1:11" ht="15" thickBot="1">
      <c r="A32" s="35" t="s">
        <v>301</v>
      </c>
      <c r="B32" s="35"/>
      <c r="C32" s="35"/>
      <c r="D32" s="35"/>
      <c r="E32" s="47">
        <f>+E30+E27</f>
        <v>-976</v>
      </c>
      <c r="F32" s="48"/>
      <c r="G32" s="47">
        <f>+G30+G27</f>
        <v>86</v>
      </c>
      <c r="H32" s="48"/>
      <c r="I32" s="47">
        <f>+I30+I27</f>
        <v>-2387</v>
      </c>
      <c r="J32" s="48"/>
      <c r="K32" s="47">
        <f>+K30+K27</f>
        <v>-124</v>
      </c>
    </row>
    <row r="33" spans="1:11" ht="15" thickTop="1">
      <c r="A33" s="35"/>
      <c r="B33" s="35"/>
      <c r="C33" s="35"/>
      <c r="D33" s="35"/>
      <c r="E33" s="46"/>
      <c r="F33" s="49"/>
      <c r="G33" s="46"/>
      <c r="H33" s="49"/>
      <c r="I33" s="46"/>
      <c r="J33" s="49"/>
      <c r="K33" s="46"/>
    </row>
    <row r="34" spans="1:11" ht="14.25">
      <c r="A34" s="35" t="s">
        <v>302</v>
      </c>
      <c r="B34" s="35"/>
      <c r="C34" s="35"/>
      <c r="D34" s="35"/>
      <c r="E34" s="46"/>
      <c r="F34" s="49"/>
      <c r="G34" s="46"/>
      <c r="H34" s="49"/>
      <c r="I34" s="46"/>
      <c r="J34" s="49"/>
      <c r="K34" s="46"/>
    </row>
    <row r="35" spans="1:11" ht="14.25">
      <c r="A35" s="35" t="s">
        <v>303</v>
      </c>
      <c r="B35" s="35"/>
      <c r="C35" s="35"/>
      <c r="D35" s="35"/>
      <c r="E35" s="46"/>
      <c r="F35" s="49"/>
      <c r="G35" s="46"/>
      <c r="H35" s="49"/>
      <c r="I35" s="46"/>
      <c r="J35" s="49"/>
      <c r="K35" s="46"/>
    </row>
    <row r="36" spans="1:11" ht="15" thickBot="1">
      <c r="A36" s="35" t="s">
        <v>304</v>
      </c>
      <c r="B36" s="35"/>
      <c r="C36" s="35"/>
      <c r="D36" s="35"/>
      <c r="E36" s="87">
        <f>+E32</f>
        <v>-976</v>
      </c>
      <c r="F36" s="49"/>
      <c r="G36" s="87">
        <f>+G32</f>
        <v>86</v>
      </c>
      <c r="H36" s="49"/>
      <c r="I36" s="87">
        <f>+I32</f>
        <v>-2387</v>
      </c>
      <c r="J36" s="49"/>
      <c r="K36" s="87">
        <f>+K32</f>
        <v>-124</v>
      </c>
    </row>
    <row r="37" spans="1:11" ht="15" thickTop="1">
      <c r="A37" s="35"/>
      <c r="B37" s="35"/>
      <c r="C37" s="35"/>
      <c r="D37" s="35"/>
      <c r="E37" s="46"/>
      <c r="F37" s="49"/>
      <c r="G37" s="46"/>
      <c r="H37" s="49"/>
      <c r="I37" s="46"/>
      <c r="J37" s="49"/>
      <c r="K37" s="46"/>
    </row>
    <row r="38" spans="1:11" ht="14.25">
      <c r="A38" s="35"/>
      <c r="B38" s="35"/>
      <c r="C38" s="35"/>
      <c r="D38" s="35"/>
      <c r="E38" s="46"/>
      <c r="F38" s="46"/>
      <c r="G38" s="46"/>
      <c r="H38" s="46"/>
      <c r="I38" s="46"/>
      <c r="J38" s="46"/>
      <c r="K38" s="46"/>
    </row>
    <row r="39" spans="1:11" ht="14.25">
      <c r="A39" s="35" t="s">
        <v>203</v>
      </c>
      <c r="B39" s="35"/>
      <c r="C39" s="35"/>
      <c r="D39" s="35"/>
      <c r="E39" s="46" t="s">
        <v>11</v>
      </c>
      <c r="F39" s="46"/>
      <c r="G39" s="46"/>
      <c r="H39" s="46"/>
      <c r="I39" s="46" t="s">
        <v>11</v>
      </c>
      <c r="J39" s="46"/>
      <c r="K39" s="46"/>
    </row>
    <row r="40" spans="1:11" ht="14.25">
      <c r="A40" s="35" t="s">
        <v>23</v>
      </c>
      <c r="B40" s="35"/>
      <c r="C40" s="35"/>
      <c r="D40" s="35"/>
      <c r="E40" s="57">
        <f>+notes!F202</f>
        <v>-2.3960327981538763</v>
      </c>
      <c r="F40" s="44"/>
      <c r="G40" s="57">
        <f>+notes!H202</f>
        <v>0.27372843592844864</v>
      </c>
      <c r="H40" s="44"/>
      <c r="I40" s="57">
        <f>+notes!J202</f>
        <v>-5.859969558599695</v>
      </c>
      <c r="J40" s="44"/>
      <c r="K40" s="57">
        <f>+notes!L202</f>
        <v>-0.3946782099433446</v>
      </c>
    </row>
    <row r="41" spans="1:11" ht="14.25">
      <c r="A41" s="35" t="s">
        <v>24</v>
      </c>
      <c r="B41" s="35"/>
      <c r="C41" s="35"/>
      <c r="D41" s="35"/>
      <c r="E41" s="65" t="s">
        <v>127</v>
      </c>
      <c r="F41" s="37"/>
      <c r="G41" s="65" t="s">
        <v>127</v>
      </c>
      <c r="H41" s="37"/>
      <c r="I41" s="65" t="s">
        <v>127</v>
      </c>
      <c r="J41" s="37"/>
      <c r="K41" s="65" t="s">
        <v>127</v>
      </c>
    </row>
    <row r="42" spans="1:11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4.25">
      <c r="A44" s="35" t="s">
        <v>117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6" spans="1:4" ht="12.75">
      <c r="A46" s="10" t="s">
        <v>298</v>
      </c>
      <c r="B46" s="10"/>
      <c r="C46" s="10"/>
      <c r="D46" s="10"/>
    </row>
    <row r="47" spans="1:4" ht="12.75">
      <c r="A47" s="10" t="s">
        <v>299</v>
      </c>
      <c r="B47" s="10"/>
      <c r="C47" s="10"/>
      <c r="D47" s="10"/>
    </row>
    <row r="52" ht="14.25">
      <c r="L52" s="4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8"/>
    </row>
    <row r="2" spans="1:4" ht="15">
      <c r="A2" s="11" t="s">
        <v>312</v>
      </c>
      <c r="B2" s="4"/>
      <c r="C2" s="4"/>
      <c r="D2" s="4"/>
    </row>
    <row r="3" spans="1:4" ht="15.75">
      <c r="A3" s="3" t="s">
        <v>97</v>
      </c>
      <c r="B3" s="3"/>
      <c r="C3" s="3"/>
      <c r="D3" s="3"/>
    </row>
    <row r="6" spans="5:13" ht="15">
      <c r="E6" s="88" t="s">
        <v>28</v>
      </c>
      <c r="F6" s="88"/>
      <c r="G6" s="88"/>
      <c r="H6" s="88"/>
      <c r="I6" s="88"/>
      <c r="J6" s="11"/>
      <c r="K6" s="59" t="s">
        <v>29</v>
      </c>
      <c r="L6" s="60"/>
      <c r="M6" s="60"/>
    </row>
    <row r="8" spans="5:13" ht="12.75">
      <c r="E8" s="6"/>
      <c r="F8" s="6"/>
      <c r="G8" s="6"/>
      <c r="H8" s="6"/>
      <c r="I8" s="6" t="s">
        <v>30</v>
      </c>
      <c r="J8" s="6"/>
      <c r="K8" s="6" t="s">
        <v>11</v>
      </c>
      <c r="L8" s="6"/>
      <c r="M8" s="6"/>
    </row>
    <row r="9" spans="5:13" ht="12.75">
      <c r="E9" s="6" t="s">
        <v>25</v>
      </c>
      <c r="F9" s="6"/>
      <c r="G9" s="6" t="s">
        <v>25</v>
      </c>
      <c r="H9" s="6"/>
      <c r="I9" s="6" t="s">
        <v>31</v>
      </c>
      <c r="J9" s="6"/>
      <c r="K9" s="6" t="s">
        <v>32</v>
      </c>
      <c r="L9" s="6"/>
      <c r="M9" s="6"/>
    </row>
    <row r="10" spans="5:13" ht="12.75">
      <c r="E10" s="6" t="s">
        <v>26</v>
      </c>
      <c r="F10" s="6"/>
      <c r="G10" s="6" t="s">
        <v>27</v>
      </c>
      <c r="H10" s="6"/>
      <c r="I10" s="6" t="s">
        <v>118</v>
      </c>
      <c r="J10" s="6"/>
      <c r="K10" s="6" t="s">
        <v>33</v>
      </c>
      <c r="L10" s="6"/>
      <c r="M10" s="6" t="s">
        <v>34</v>
      </c>
    </row>
    <row r="11" spans="5:13" ht="12.75">
      <c r="E11" s="6" t="s">
        <v>5</v>
      </c>
      <c r="F11" s="6"/>
      <c r="G11" s="6" t="s">
        <v>5</v>
      </c>
      <c r="H11" s="6"/>
      <c r="I11" s="6" t="s">
        <v>5</v>
      </c>
      <c r="J11" s="6"/>
      <c r="K11" s="6" t="s">
        <v>5</v>
      </c>
      <c r="L11" s="6"/>
      <c r="M11" s="6" t="s">
        <v>5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313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314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207</v>
      </c>
      <c r="B16" s="4"/>
      <c r="C16" s="4"/>
      <c r="D16" s="4"/>
      <c r="E16" s="33">
        <f>+'BS'!F33</f>
        <v>40734</v>
      </c>
      <c r="F16" s="33"/>
      <c r="G16" s="33">
        <f>+'BS'!F34</f>
        <v>7628</v>
      </c>
      <c r="H16" s="26"/>
      <c r="I16" s="26">
        <f>+'BS'!F35</f>
        <v>5280</v>
      </c>
      <c r="J16" s="26"/>
      <c r="K16" s="33">
        <f>+'BS'!F36</f>
        <v>-37899</v>
      </c>
      <c r="L16" s="33"/>
      <c r="M16" s="33">
        <f>SUM(E16:K16)</f>
        <v>15743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305</v>
      </c>
      <c r="B18" s="4"/>
      <c r="C18" s="4"/>
      <c r="D18" s="4"/>
      <c r="E18" s="26">
        <v>0</v>
      </c>
      <c r="F18" s="26"/>
      <c r="G18" s="26">
        <v>0</v>
      </c>
      <c r="H18" s="26"/>
      <c r="I18" s="26">
        <v>0</v>
      </c>
      <c r="J18" s="26"/>
      <c r="K18" s="33">
        <f>+'P&amp;L'!I32</f>
        <v>-2387</v>
      </c>
      <c r="L18" s="26"/>
      <c r="M18" s="33">
        <f>SUM(E18:K18)</f>
        <v>-2387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315</v>
      </c>
      <c r="B20" s="4"/>
      <c r="C20" s="4"/>
      <c r="D20" s="4"/>
      <c r="E20" s="50">
        <f>SUM(E16:E19)</f>
        <v>40734</v>
      </c>
      <c r="F20" s="33"/>
      <c r="G20" s="50">
        <f>SUM(G16:G19)</f>
        <v>7628</v>
      </c>
      <c r="H20" s="26"/>
      <c r="I20" s="50">
        <f>SUM(I16:I19)</f>
        <v>5280</v>
      </c>
      <c r="J20" s="26"/>
      <c r="K20" s="50">
        <f>SUM(K16:K19)</f>
        <v>-40286</v>
      </c>
      <c r="L20" s="33"/>
      <c r="M20" s="50">
        <f>SUM(M16:M19)</f>
        <v>13356</v>
      </c>
    </row>
    <row r="21" spans="1:13" ht="14.25">
      <c r="A21" s="4"/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">
      <c r="A23" s="11" t="s">
        <v>313</v>
      </c>
      <c r="B23" s="11"/>
      <c r="C23" s="11"/>
      <c r="D23" s="11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">
      <c r="A24" s="14" t="s">
        <v>316</v>
      </c>
      <c r="B24" s="14"/>
      <c r="C24" s="14"/>
      <c r="D24" s="1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/>
      <c r="B25" s="4"/>
      <c r="C25" s="4"/>
      <c r="D25" s="4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4.25">
      <c r="A26" s="4" t="s">
        <v>204</v>
      </c>
      <c r="B26" s="4"/>
      <c r="C26" s="4"/>
      <c r="D26" s="4"/>
      <c r="E26" s="33">
        <v>31418</v>
      </c>
      <c r="F26" s="33"/>
      <c r="G26" s="33">
        <v>8133</v>
      </c>
      <c r="H26" s="26"/>
      <c r="I26" s="26">
        <v>5283</v>
      </c>
      <c r="J26" s="26"/>
      <c r="K26" s="33">
        <v>-36600</v>
      </c>
      <c r="L26" s="33"/>
      <c r="M26" s="33">
        <f>SUM(E26:K26)</f>
        <v>8234</v>
      </c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4.25">
      <c r="A28" s="4" t="s">
        <v>305</v>
      </c>
      <c r="B28" s="4"/>
      <c r="C28" s="4"/>
      <c r="D28" s="4"/>
      <c r="E28" s="26">
        <v>0</v>
      </c>
      <c r="F28" s="26"/>
      <c r="G28" s="26">
        <v>0</v>
      </c>
      <c r="H28" s="26"/>
      <c r="I28" s="26">
        <v>0</v>
      </c>
      <c r="J28" s="26"/>
      <c r="K28" s="33">
        <f>+'P&amp;L'!K32</f>
        <v>-124</v>
      </c>
      <c r="L28" s="26"/>
      <c r="M28" s="33">
        <f>SUM(E28:K28)</f>
        <v>-124</v>
      </c>
    </row>
    <row r="29" spans="1:13" ht="14.25">
      <c r="A29" s="4"/>
      <c r="B29" s="4"/>
      <c r="C29" s="4"/>
      <c r="D29" s="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 t="s">
        <v>317</v>
      </c>
      <c r="B30" s="4"/>
      <c r="C30" s="4"/>
      <c r="D30" s="4"/>
      <c r="E30" s="50">
        <f>SUM(E26:E29)</f>
        <v>31418</v>
      </c>
      <c r="F30" s="33"/>
      <c r="G30" s="50">
        <f>SUM(G26:G29)</f>
        <v>8133</v>
      </c>
      <c r="H30" s="26"/>
      <c r="I30" s="50">
        <f>SUM(I26:I29)</f>
        <v>5283</v>
      </c>
      <c r="J30" s="26"/>
      <c r="K30" s="50">
        <f>SUM(K26:K29)</f>
        <v>-36724</v>
      </c>
      <c r="L30" s="33"/>
      <c r="M30" s="50">
        <f>SUM(M26:M29)</f>
        <v>8110</v>
      </c>
    </row>
    <row r="31" spans="1:13" ht="14.25">
      <c r="A31" s="4"/>
      <c r="B31" s="4"/>
      <c r="C31" s="4"/>
      <c r="D31" s="4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4" ht="14.25">
      <c r="A33" s="15" t="s">
        <v>140</v>
      </c>
      <c r="B33" s="15"/>
      <c r="C33" s="15"/>
      <c r="D33" s="15"/>
    </row>
    <row r="34" spans="1:4" ht="14.25">
      <c r="A34" s="15" t="s">
        <v>208</v>
      </c>
      <c r="B34" s="15"/>
      <c r="C34" s="15"/>
      <c r="D34" s="15"/>
    </row>
  </sheetData>
  <sheetProtection/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8"/>
    </row>
    <row r="2" spans="1:3" ht="14.25">
      <c r="A2" s="4" t="s">
        <v>1</v>
      </c>
      <c r="B2" s="4"/>
      <c r="C2" s="4"/>
    </row>
    <row r="3" spans="1:3" ht="15">
      <c r="A3" s="11" t="s">
        <v>312</v>
      </c>
      <c r="B3" s="4"/>
      <c r="C3" s="4"/>
    </row>
    <row r="4" spans="1:3" ht="15.75">
      <c r="A4" s="3" t="s">
        <v>297</v>
      </c>
      <c r="B4" s="2"/>
      <c r="C4" s="2"/>
    </row>
    <row r="5" spans="1:3" ht="15.75">
      <c r="A5" s="2" t="s">
        <v>11</v>
      </c>
      <c r="B5" s="2"/>
      <c r="C5" s="2"/>
    </row>
    <row r="6" spans="8:10" ht="15">
      <c r="H6" s="12" t="s">
        <v>279</v>
      </c>
      <c r="J6" s="12" t="str">
        <f>+H6</f>
        <v>6 months</v>
      </c>
    </row>
    <row r="7" spans="1:10" ht="15">
      <c r="A7" s="4"/>
      <c r="B7" s="4"/>
      <c r="C7" s="4"/>
      <c r="D7" s="4"/>
      <c r="H7" s="17" t="s">
        <v>98</v>
      </c>
      <c r="J7" s="17" t="s">
        <v>98</v>
      </c>
    </row>
    <row r="8" spans="1:10" ht="15">
      <c r="A8" s="4"/>
      <c r="B8" s="4"/>
      <c r="C8" s="4"/>
      <c r="D8" s="4"/>
      <c r="H8" s="23" t="s">
        <v>309</v>
      </c>
      <c r="J8" s="23" t="s">
        <v>311</v>
      </c>
    </row>
    <row r="9" spans="1:10" ht="15">
      <c r="A9" s="4"/>
      <c r="B9" s="4"/>
      <c r="C9" s="4"/>
      <c r="D9" s="4"/>
      <c r="H9" s="12" t="s">
        <v>5</v>
      </c>
      <c r="J9" s="12" t="s">
        <v>5</v>
      </c>
    </row>
    <row r="10" spans="1:7" ht="12.75">
      <c r="A10" s="13" t="s">
        <v>107</v>
      </c>
      <c r="G10" s="25"/>
    </row>
    <row r="11" spans="1:12" ht="12.75">
      <c r="A11" s="13" t="s">
        <v>35</v>
      </c>
      <c r="H11" s="52">
        <f>+'P&amp;L'!I22</f>
        <v>-2387</v>
      </c>
      <c r="J11" s="52">
        <f>+'P&amp;L'!K22</f>
        <v>-124</v>
      </c>
      <c r="L11" s="25"/>
    </row>
    <row r="12" spans="1:10" ht="12.75">
      <c r="A12" t="s">
        <v>108</v>
      </c>
      <c r="H12" s="52"/>
      <c r="J12" s="52"/>
    </row>
    <row r="13" spans="2:12" ht="12.75">
      <c r="B13" t="s">
        <v>193</v>
      </c>
      <c r="H13" s="52">
        <v>20</v>
      </c>
      <c r="J13" s="52">
        <v>19</v>
      </c>
      <c r="L13" s="25"/>
    </row>
    <row r="14" spans="2:10" ht="12.75">
      <c r="B14" t="s">
        <v>109</v>
      </c>
      <c r="H14" s="52">
        <v>664</v>
      </c>
      <c r="J14" s="52">
        <v>710</v>
      </c>
    </row>
    <row r="15" spans="2:10" ht="12.75">
      <c r="B15" t="s">
        <v>191</v>
      </c>
      <c r="H15" s="52">
        <v>44</v>
      </c>
      <c r="J15" s="52">
        <v>48</v>
      </c>
    </row>
    <row r="16" spans="2:10" ht="12.75">
      <c r="B16" t="s">
        <v>141</v>
      </c>
      <c r="H16" s="52">
        <v>-11</v>
      </c>
      <c r="J16" s="52">
        <v>-878</v>
      </c>
    </row>
    <row r="17" spans="2:10" ht="12.75">
      <c r="B17" t="s">
        <v>110</v>
      </c>
      <c r="H17" s="66">
        <v>297</v>
      </c>
      <c r="I17" s="67"/>
      <c r="J17" s="66">
        <v>353</v>
      </c>
    </row>
    <row r="18" spans="2:10" ht="12.75">
      <c r="B18" t="s">
        <v>321</v>
      </c>
      <c r="H18" s="53">
        <v>0</v>
      </c>
      <c r="J18" s="53">
        <v>-1</v>
      </c>
    </row>
    <row r="19" spans="1:10" ht="12.75">
      <c r="A19" s="13" t="s">
        <v>325</v>
      </c>
      <c r="H19" s="52">
        <f>SUM(H11:H18)</f>
        <v>-1373</v>
      </c>
      <c r="J19" s="52">
        <f>SUM(J11:J18)</f>
        <v>127</v>
      </c>
    </row>
    <row r="20" spans="1:10" ht="12.75">
      <c r="A20" s="16" t="s">
        <v>267</v>
      </c>
      <c r="H20" s="52">
        <v>-590</v>
      </c>
      <c r="J20" s="52">
        <v>-303</v>
      </c>
    </row>
    <row r="21" spans="1:10" ht="12.75">
      <c r="A21" t="s">
        <v>323</v>
      </c>
      <c r="H21" s="52">
        <v>-808</v>
      </c>
      <c r="J21" s="52">
        <v>-65</v>
      </c>
    </row>
    <row r="22" spans="1:10" ht="12.75">
      <c r="A22" t="s">
        <v>268</v>
      </c>
      <c r="H22" s="52">
        <v>149</v>
      </c>
      <c r="J22" s="52">
        <v>-187</v>
      </c>
    </row>
    <row r="23" spans="1:10" ht="12.75">
      <c r="A23" t="s">
        <v>324</v>
      </c>
      <c r="H23" s="52">
        <v>94</v>
      </c>
      <c r="J23" s="52">
        <v>83</v>
      </c>
    </row>
    <row r="24" spans="1:10" ht="12.75">
      <c r="A24" t="s">
        <v>269</v>
      </c>
      <c r="H24" s="53">
        <v>-2509</v>
      </c>
      <c r="J24" s="53">
        <v>-36</v>
      </c>
    </row>
    <row r="25" spans="1:10" ht="12.75">
      <c r="A25" s="13" t="s">
        <v>271</v>
      </c>
      <c r="H25" s="52">
        <f>SUM(H19:H24)</f>
        <v>-5037</v>
      </c>
      <c r="J25" s="52">
        <f>SUM(J19:J24)</f>
        <v>-381</v>
      </c>
    </row>
    <row r="26" spans="1:10" ht="12.75">
      <c r="A26" s="16" t="s">
        <v>192</v>
      </c>
      <c r="H26" s="53">
        <v>-215</v>
      </c>
      <c r="J26" s="53">
        <v>-102</v>
      </c>
    </row>
    <row r="27" spans="1:10" ht="12.75">
      <c r="A27" s="13" t="s">
        <v>270</v>
      </c>
      <c r="H27" s="52">
        <f>SUM(H25:H26)</f>
        <v>-5252</v>
      </c>
      <c r="J27" s="52">
        <f>SUM(J25:J26)</f>
        <v>-483</v>
      </c>
    </row>
    <row r="28" spans="1:10" ht="12.75">
      <c r="A28" s="13"/>
      <c r="H28" s="52"/>
      <c r="J28" s="52"/>
    </row>
    <row r="29" spans="1:10" ht="12.75">
      <c r="A29" s="13" t="s">
        <v>111</v>
      </c>
      <c r="H29" s="52"/>
      <c r="J29" s="52"/>
    </row>
    <row r="30" spans="1:10" ht="12.75">
      <c r="A30" t="s">
        <v>112</v>
      </c>
      <c r="H30" s="54">
        <v>-61</v>
      </c>
      <c r="J30" s="54">
        <v>-98</v>
      </c>
    </row>
    <row r="31" spans="1:10" ht="12.75">
      <c r="A31" s="16" t="s">
        <v>142</v>
      </c>
      <c r="H31" s="55">
        <v>26</v>
      </c>
      <c r="J31" s="55">
        <v>939</v>
      </c>
    </row>
    <row r="32" spans="1:10" ht="12.75">
      <c r="A32" s="13" t="s">
        <v>272</v>
      </c>
      <c r="H32" s="52">
        <f>SUM(H30:H31)</f>
        <v>-35</v>
      </c>
      <c r="J32" s="52">
        <f>SUM(J30:J31)</f>
        <v>841</v>
      </c>
    </row>
    <row r="33" spans="8:10" ht="12.75">
      <c r="H33" s="52"/>
      <c r="J33" s="52"/>
    </row>
    <row r="34" spans="1:10" ht="12.75">
      <c r="A34" s="13" t="s">
        <v>113</v>
      </c>
      <c r="H34" s="52"/>
      <c r="J34" s="52"/>
    </row>
    <row r="35" spans="1:10" ht="12.75">
      <c r="A35" s="16" t="s">
        <v>273</v>
      </c>
      <c r="H35" s="54">
        <v>-12</v>
      </c>
      <c r="J35" s="54">
        <v>0</v>
      </c>
    </row>
    <row r="36" spans="1:10" ht="12.75">
      <c r="A36" t="s">
        <v>36</v>
      </c>
      <c r="H36" s="55">
        <v>-70</v>
      </c>
      <c r="J36" s="55">
        <v>-93</v>
      </c>
    </row>
    <row r="37" spans="1:10" ht="12.75">
      <c r="A37" s="13" t="s">
        <v>205</v>
      </c>
      <c r="H37" s="52">
        <f>SUM(H35:H36)</f>
        <v>-82</v>
      </c>
      <c r="J37" s="52">
        <f>SUM(J35:J36)</f>
        <v>-93</v>
      </c>
    </row>
    <row r="38" spans="8:10" ht="12.75">
      <c r="H38" s="53"/>
      <c r="J38" s="53"/>
    </row>
    <row r="39" spans="1:10" ht="12.75">
      <c r="A39" s="13" t="s">
        <v>326</v>
      </c>
      <c r="H39" s="52">
        <f>+H37+H32+H27</f>
        <v>-5369</v>
      </c>
      <c r="J39" s="52">
        <f>+J37+J32+J27</f>
        <v>265</v>
      </c>
    </row>
    <row r="40" spans="1:10" ht="12.75">
      <c r="A40" s="13"/>
      <c r="H40" s="52"/>
      <c r="J40" s="52"/>
    </row>
    <row r="41" spans="1:10" ht="12.75">
      <c r="A41" s="13" t="s">
        <v>128</v>
      </c>
      <c r="H41" s="52">
        <v>7568</v>
      </c>
      <c r="J41" s="52">
        <v>-1901</v>
      </c>
    </row>
    <row r="42" spans="1:10" ht="12.75">
      <c r="A42" s="13"/>
      <c r="H42" s="52"/>
      <c r="J42" s="52"/>
    </row>
    <row r="43" spans="1:10" ht="13.5" thickBot="1">
      <c r="A43" s="13" t="s">
        <v>318</v>
      </c>
      <c r="H43" s="56">
        <f>SUM(H39:H42)</f>
        <v>2199</v>
      </c>
      <c r="J43" s="56">
        <f>SUM(J39:J42)</f>
        <v>-1636</v>
      </c>
    </row>
    <row r="44" spans="8:10" ht="13.5" thickTop="1">
      <c r="H44" s="52"/>
      <c r="J44" s="52"/>
    </row>
    <row r="45" spans="1:10" ht="12.75">
      <c r="A45" s="13" t="s">
        <v>114</v>
      </c>
      <c r="H45" s="52"/>
      <c r="J45" s="52"/>
    </row>
    <row r="46" spans="8:10" ht="12.75">
      <c r="H46" s="52"/>
      <c r="J46" s="52"/>
    </row>
    <row r="47" spans="2:10" ht="12.75">
      <c r="B47" t="s">
        <v>151</v>
      </c>
      <c r="H47" s="52">
        <f>+'BS'!D23</f>
        <v>174</v>
      </c>
      <c r="J47" s="52">
        <v>168</v>
      </c>
    </row>
    <row r="48" spans="2:10" ht="12.75">
      <c r="B48" t="s">
        <v>8</v>
      </c>
      <c r="H48" s="66">
        <f>+'BS'!D24</f>
        <v>3640</v>
      </c>
      <c r="I48" s="67"/>
      <c r="J48" s="66">
        <v>414</v>
      </c>
    </row>
    <row r="49" spans="2:10" ht="12.75">
      <c r="B49" t="s">
        <v>168</v>
      </c>
      <c r="H49" s="53">
        <f>-notes!J172</f>
        <v>-1443</v>
      </c>
      <c r="J49" s="53">
        <v>-2052</v>
      </c>
    </row>
    <row r="50" spans="8:10" ht="12.75">
      <c r="H50" s="66">
        <f>SUM(H47:H49)</f>
        <v>2371</v>
      </c>
      <c r="I50" s="67"/>
      <c r="J50" s="66">
        <f>SUM(J47:J49)</f>
        <v>-1470</v>
      </c>
    </row>
    <row r="51" spans="2:10" ht="12.75">
      <c r="B51" t="s">
        <v>130</v>
      </c>
      <c r="H51" s="52">
        <v>-172</v>
      </c>
      <c r="J51" s="52">
        <v>-166</v>
      </c>
    </row>
    <row r="52" spans="5:10" ht="15" thickBot="1">
      <c r="E52" s="7"/>
      <c r="H52" s="56">
        <f>SUM(H50:H51)</f>
        <v>2199</v>
      </c>
      <c r="J52" s="56">
        <f>SUM(J50:J51)</f>
        <v>-1636</v>
      </c>
    </row>
    <row r="53" spans="5:8" ht="15" thickTop="1">
      <c r="E53" s="7"/>
      <c r="H53" s="51"/>
    </row>
    <row r="54" spans="5:10" ht="12.75">
      <c r="E54" s="5"/>
      <c r="H54" s="52"/>
      <c r="J54" s="52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185">
      <selection activeCell="A212" sqref="A212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8"/>
    </row>
    <row r="3" spans="1:12" ht="15">
      <c r="A3" s="19" t="s">
        <v>319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2" t="s">
        <v>38</v>
      </c>
      <c r="B7" s="11" t="s">
        <v>39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169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170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171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172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209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173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174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220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 t="s">
        <v>221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11"/>
      <c r="B18" s="4" t="s">
        <v>222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4" t="s">
        <v>223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4" t="s">
        <v>225</v>
      </c>
      <c r="C21" s="4"/>
      <c r="D21" s="4"/>
      <c r="F21" s="4" t="s">
        <v>226</v>
      </c>
      <c r="G21" s="4"/>
      <c r="H21" s="4"/>
      <c r="I21" s="4"/>
      <c r="J21" s="4"/>
      <c r="K21" s="4"/>
      <c r="L21" s="4"/>
    </row>
    <row r="22" spans="1:12" ht="15">
      <c r="A22" s="11"/>
      <c r="B22" s="4" t="s">
        <v>227</v>
      </c>
      <c r="C22" s="4"/>
      <c r="D22" s="4"/>
      <c r="F22" s="4" t="s">
        <v>228</v>
      </c>
      <c r="G22" s="4"/>
      <c r="H22" s="4"/>
      <c r="I22" s="4"/>
      <c r="J22" s="4"/>
      <c r="K22" s="4"/>
      <c r="L22" s="4"/>
    </row>
    <row r="23" spans="1:12" ht="15">
      <c r="A23" s="11"/>
      <c r="B23" s="4" t="s">
        <v>229</v>
      </c>
      <c r="C23" s="4"/>
      <c r="D23" s="4"/>
      <c r="F23" s="4" t="s">
        <v>230</v>
      </c>
      <c r="G23" s="4"/>
      <c r="H23" s="4"/>
      <c r="I23" s="4"/>
      <c r="J23" s="4"/>
      <c r="K23" s="4"/>
      <c r="L23" s="4"/>
    </row>
    <row r="24" spans="1:12" ht="15">
      <c r="A24" s="11"/>
      <c r="B24" s="4" t="s">
        <v>231</v>
      </c>
      <c r="C24" s="4"/>
      <c r="D24" s="4"/>
      <c r="F24" s="4" t="s">
        <v>232</v>
      </c>
      <c r="G24" s="4"/>
      <c r="H24" s="4"/>
      <c r="I24" s="4"/>
      <c r="J24" s="4"/>
      <c r="K24" s="4"/>
      <c r="L24" s="4"/>
    </row>
    <row r="25" spans="1:12" ht="15">
      <c r="A25" s="11"/>
      <c r="B25" s="4" t="s">
        <v>233</v>
      </c>
      <c r="C25" s="4"/>
      <c r="D25" s="4"/>
      <c r="F25" s="4" t="s">
        <v>234</v>
      </c>
      <c r="G25" s="4"/>
      <c r="H25" s="4"/>
      <c r="I25" s="4"/>
      <c r="J25" s="4"/>
      <c r="K25" s="4"/>
      <c r="L25" s="4"/>
    </row>
    <row r="26" spans="1:12" ht="15">
      <c r="A26" s="11"/>
      <c r="B26" s="4" t="s">
        <v>235</v>
      </c>
      <c r="C26" s="4"/>
      <c r="D26" s="4"/>
      <c r="F26" s="4" t="s">
        <v>236</v>
      </c>
      <c r="G26" s="4"/>
      <c r="H26" s="4"/>
      <c r="I26" s="4"/>
      <c r="J26" s="4"/>
      <c r="K26" s="4"/>
      <c r="L26" s="4"/>
    </row>
    <row r="27" spans="1:12" ht="15">
      <c r="A27" s="11"/>
      <c r="B27" s="4" t="s">
        <v>237</v>
      </c>
      <c r="C27" s="4"/>
      <c r="D27" s="4"/>
      <c r="F27" s="4" t="s">
        <v>238</v>
      </c>
      <c r="G27" s="4"/>
      <c r="H27" s="4"/>
      <c r="I27" s="4"/>
      <c r="J27" s="4"/>
      <c r="K27" s="4"/>
      <c r="L27" s="4"/>
    </row>
    <row r="28" spans="1:12" ht="15">
      <c r="A28" s="11"/>
      <c r="B28" s="4" t="s">
        <v>240</v>
      </c>
      <c r="C28" s="4"/>
      <c r="D28" s="4"/>
      <c r="F28" s="4" t="s">
        <v>239</v>
      </c>
      <c r="G28" s="4"/>
      <c r="H28" s="4"/>
      <c r="I28" s="4"/>
      <c r="J28" s="4"/>
      <c r="K28" s="4"/>
      <c r="L28" s="4"/>
    </row>
    <row r="29" spans="1:12" ht="15">
      <c r="A29" s="11"/>
      <c r="B29" s="4" t="s">
        <v>241</v>
      </c>
      <c r="C29" s="4"/>
      <c r="D29" s="4"/>
      <c r="F29" s="4" t="s">
        <v>244</v>
      </c>
      <c r="G29" s="4"/>
      <c r="H29" s="4"/>
      <c r="I29" s="4"/>
      <c r="J29" s="4"/>
      <c r="K29" s="4"/>
      <c r="L29" s="4"/>
    </row>
    <row r="30" spans="1:12" ht="15">
      <c r="A30" s="11"/>
      <c r="B30" s="4"/>
      <c r="C30" s="4"/>
      <c r="D30" s="4"/>
      <c r="F30" s="4" t="s">
        <v>243</v>
      </c>
      <c r="G30" s="4"/>
      <c r="H30" s="4"/>
      <c r="I30" s="4"/>
      <c r="J30" s="4"/>
      <c r="K30" s="4"/>
      <c r="L30" s="4"/>
    </row>
    <row r="31" spans="1:12" ht="15">
      <c r="A31" s="11"/>
      <c r="B31" s="4" t="s">
        <v>242</v>
      </c>
      <c r="C31" s="4"/>
      <c r="D31" s="4"/>
      <c r="E31" s="4"/>
      <c r="F31" s="4" t="s">
        <v>224</v>
      </c>
      <c r="G31" s="4"/>
      <c r="H31" s="4"/>
      <c r="I31" s="4"/>
      <c r="J31" s="4"/>
      <c r="K31" s="4"/>
      <c r="L31" s="4"/>
    </row>
    <row r="32" spans="1:12" ht="15">
      <c r="A32" s="11"/>
      <c r="B32" s="4" t="s">
        <v>247</v>
      </c>
      <c r="C32" s="4"/>
      <c r="D32" s="4"/>
      <c r="E32" s="4"/>
      <c r="F32" s="4" t="s">
        <v>245</v>
      </c>
      <c r="G32" s="4"/>
      <c r="H32" s="4"/>
      <c r="I32" s="4"/>
      <c r="J32" s="4"/>
      <c r="K32" s="4"/>
      <c r="L32" s="4"/>
    </row>
    <row r="33" spans="1:12" ht="15">
      <c r="A33" s="11"/>
      <c r="B33" s="4"/>
      <c r="C33" s="4"/>
      <c r="D33" s="4"/>
      <c r="E33" s="4"/>
      <c r="F33" s="4" t="s">
        <v>246</v>
      </c>
      <c r="G33" s="4"/>
      <c r="H33" s="4"/>
      <c r="I33" s="4"/>
      <c r="J33" s="4"/>
      <c r="K33" s="4"/>
      <c r="L33" s="4"/>
    </row>
    <row r="34" spans="1:12" ht="15">
      <c r="A34" s="11"/>
      <c r="B34" s="4" t="s">
        <v>248</v>
      </c>
      <c r="C34" s="4"/>
      <c r="D34" s="4"/>
      <c r="E34" s="4"/>
      <c r="F34" s="4" t="s">
        <v>226</v>
      </c>
      <c r="G34" s="4"/>
      <c r="H34" s="4"/>
      <c r="I34" s="4"/>
      <c r="J34" s="4"/>
      <c r="K34" s="4"/>
      <c r="L34" s="4"/>
    </row>
    <row r="35" spans="1:12" ht="15">
      <c r="A35" s="11"/>
      <c r="B35" s="4" t="s">
        <v>252</v>
      </c>
      <c r="C35" s="4"/>
      <c r="D35" s="4"/>
      <c r="E35" s="4"/>
      <c r="F35" s="4" t="s">
        <v>249</v>
      </c>
      <c r="G35" s="4"/>
      <c r="H35" s="4"/>
      <c r="I35" s="4"/>
      <c r="J35" s="4"/>
      <c r="K35" s="4"/>
      <c r="L35" s="4"/>
    </row>
    <row r="36" spans="1:12" ht="15">
      <c r="A36" s="11"/>
      <c r="B36" s="4"/>
      <c r="C36" s="4"/>
      <c r="D36" s="4"/>
      <c r="E36" s="4"/>
      <c r="F36" s="4" t="s">
        <v>250</v>
      </c>
      <c r="G36" s="4"/>
      <c r="H36" s="4"/>
      <c r="I36" s="4"/>
      <c r="J36" s="4"/>
      <c r="K36" s="4"/>
      <c r="L36" s="4"/>
    </row>
    <row r="37" spans="1:12" ht="15">
      <c r="A37" s="11"/>
      <c r="B37" s="4"/>
      <c r="C37" s="4"/>
      <c r="D37" s="4"/>
      <c r="E37" s="4"/>
      <c r="F37" s="4" t="s">
        <v>251</v>
      </c>
      <c r="G37" s="4"/>
      <c r="H37" s="4"/>
      <c r="I37" s="4"/>
      <c r="J37" s="4"/>
      <c r="K37" s="4"/>
      <c r="L37" s="4"/>
    </row>
    <row r="38" spans="1:12" ht="15">
      <c r="A38" s="11"/>
      <c r="B38" s="4" t="s">
        <v>258</v>
      </c>
      <c r="C38" s="4"/>
      <c r="D38" s="4"/>
      <c r="E38" s="4"/>
      <c r="F38" s="4" t="s">
        <v>253</v>
      </c>
      <c r="G38" s="4"/>
      <c r="H38" s="4"/>
      <c r="I38" s="4"/>
      <c r="J38" s="4"/>
      <c r="K38" s="4"/>
      <c r="L38" s="4"/>
    </row>
    <row r="39" spans="1:12" ht="15">
      <c r="A39" s="11"/>
      <c r="B39" s="4"/>
      <c r="C39" s="4"/>
      <c r="D39" s="4"/>
      <c r="E39" s="4"/>
      <c r="F39" s="4" t="s">
        <v>254</v>
      </c>
      <c r="G39" s="4"/>
      <c r="H39" s="4"/>
      <c r="I39" s="4"/>
      <c r="J39" s="4"/>
      <c r="K39" s="4"/>
      <c r="L39" s="4"/>
    </row>
    <row r="40" spans="1:12" ht="15">
      <c r="A40" s="11"/>
      <c r="B40" s="4"/>
      <c r="C40" s="4"/>
      <c r="D40" s="4"/>
      <c r="E40" s="4"/>
      <c r="F40" s="4" t="s">
        <v>255</v>
      </c>
      <c r="G40" s="4"/>
      <c r="H40" s="4"/>
      <c r="I40" s="4"/>
      <c r="J40" s="4"/>
      <c r="K40" s="4"/>
      <c r="L40" s="4"/>
    </row>
    <row r="41" spans="1:12" ht="15">
      <c r="A41" s="11"/>
      <c r="B41" s="4"/>
      <c r="C41" s="4"/>
      <c r="D41" s="4"/>
      <c r="E41" s="4"/>
      <c r="F41" s="4" t="s">
        <v>256</v>
      </c>
      <c r="G41" s="4"/>
      <c r="H41" s="4"/>
      <c r="I41" s="4"/>
      <c r="J41" s="4"/>
      <c r="K41" s="4"/>
      <c r="L41" s="4"/>
    </row>
    <row r="42" spans="1:12" ht="15">
      <c r="A42" s="11"/>
      <c r="B42" s="4"/>
      <c r="C42" s="4"/>
      <c r="D42" s="4"/>
      <c r="E42" s="4"/>
      <c r="F42" s="4" t="s">
        <v>257</v>
      </c>
      <c r="G42" s="4"/>
      <c r="H42" s="4"/>
      <c r="I42" s="4"/>
      <c r="J42" s="4"/>
      <c r="K42" s="4"/>
      <c r="L42" s="4"/>
    </row>
    <row r="43" spans="1:12" ht="15">
      <c r="A43" s="11"/>
      <c r="B43" s="4" t="s">
        <v>259</v>
      </c>
      <c r="C43" s="4"/>
      <c r="D43" s="4"/>
      <c r="E43" s="4"/>
      <c r="F43" s="4" t="s">
        <v>232</v>
      </c>
      <c r="G43" s="4"/>
      <c r="H43" s="4"/>
      <c r="I43" s="4"/>
      <c r="J43" s="4"/>
      <c r="K43" s="4"/>
      <c r="L43" s="4"/>
    </row>
    <row r="44" spans="1:12" ht="15">
      <c r="A44" s="11"/>
      <c r="B44" s="4" t="s">
        <v>306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11"/>
      <c r="B47" s="4" t="s">
        <v>262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 t="s">
        <v>261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11"/>
      <c r="B49" s="4"/>
      <c r="C49" s="4"/>
      <c r="D49" s="4"/>
      <c r="E49" s="4"/>
      <c r="F49" s="4"/>
      <c r="G49" s="4"/>
      <c r="H49" s="26"/>
      <c r="I49" s="26"/>
      <c r="J49" s="26"/>
      <c r="K49" s="26"/>
      <c r="L49" s="26"/>
    </row>
    <row r="50" spans="1:12" ht="15">
      <c r="A50" s="72" t="s">
        <v>40</v>
      </c>
      <c r="B50" s="11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11"/>
      <c r="B51" s="20" t="s">
        <v>102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 t="s">
        <v>42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72" t="s">
        <v>43</v>
      </c>
      <c r="B54" s="11" t="s">
        <v>44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20" t="s">
        <v>45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11"/>
      <c r="B56" s="4" t="s">
        <v>100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72" t="s">
        <v>46</v>
      </c>
      <c r="B58" s="11" t="s">
        <v>116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72"/>
      <c r="B59" s="4" t="s">
        <v>131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1"/>
      <c r="B60" s="4" t="s">
        <v>132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72" t="s">
        <v>47</v>
      </c>
      <c r="B62" s="11" t="s">
        <v>48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 t="s">
        <v>133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11"/>
      <c r="B64" s="4" t="s">
        <v>134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11"/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73" t="s">
        <v>49</v>
      </c>
      <c r="B66" s="61" t="s">
        <v>50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11"/>
      <c r="B67" s="20" t="s">
        <v>181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11"/>
      <c r="B68" s="20" t="s">
        <v>182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11"/>
      <c r="C69" s="20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72" t="s">
        <v>51</v>
      </c>
      <c r="B70" s="11" t="s">
        <v>52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11"/>
      <c r="B71" s="20" t="s">
        <v>99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4" t="s">
        <v>11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72" t="s">
        <v>53</v>
      </c>
      <c r="B73" s="11" t="s">
        <v>54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11"/>
      <c r="B74" s="20" t="s">
        <v>121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4" t="s">
        <v>135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11"/>
      <c r="B76" s="4" t="s">
        <v>143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11"/>
      <c r="B77" s="4" t="s">
        <v>139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72" t="s">
        <v>55</v>
      </c>
      <c r="B79" s="11" t="s">
        <v>56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4" t="s">
        <v>103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4" t="s">
        <v>175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2" t="s">
        <v>57</v>
      </c>
      <c r="B83" s="11" t="s">
        <v>58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20" t="s">
        <v>104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 t="s">
        <v>136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4" t="s">
        <v>137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72" t="s">
        <v>59</v>
      </c>
      <c r="B88" s="11" t="s">
        <v>60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11"/>
      <c r="B89" s="20" t="s">
        <v>119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11"/>
      <c r="B90" s="20" t="s">
        <v>120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73" t="s">
        <v>61</v>
      </c>
      <c r="B92" s="68" t="s">
        <v>62</v>
      </c>
      <c r="C92" s="6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11"/>
      <c r="B93" s="20" t="s">
        <v>210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11"/>
      <c r="B94" s="4" t="s">
        <v>274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1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73" t="s">
        <v>63</v>
      </c>
      <c r="B96" s="68" t="s">
        <v>64</v>
      </c>
      <c r="C96" s="6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68"/>
      <c r="B97" s="64" t="s">
        <v>327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ht="15">
      <c r="A98" s="68"/>
      <c r="B98" s="69" t="s">
        <v>328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>
      <c r="A99" s="68"/>
      <c r="B99" s="69" t="s">
        <v>329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ht="15">
      <c r="A100" s="68"/>
      <c r="B100" s="64" t="s">
        <v>330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5">
      <c r="A101" s="68"/>
      <c r="B101" s="64" t="s">
        <v>331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>
      <c r="A102" s="6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73" t="s">
        <v>65</v>
      </c>
      <c r="B103" s="68" t="s">
        <v>122</v>
      </c>
      <c r="C103" s="6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11"/>
      <c r="B104" s="4" t="s">
        <v>332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11"/>
      <c r="B105" s="69" t="s">
        <v>333</v>
      </c>
      <c r="C105" s="64"/>
      <c r="D105" s="64"/>
      <c r="E105" s="6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64" t="s">
        <v>334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6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73" t="s">
        <v>66</v>
      </c>
      <c r="B108" s="11" t="s">
        <v>194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20" t="s">
        <v>144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20" t="s">
        <v>179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20" t="s">
        <v>195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20" t="s">
        <v>263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20" t="s">
        <v>196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20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72" t="s">
        <v>67</v>
      </c>
      <c r="B115" s="11" t="s">
        <v>68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20" t="s">
        <v>69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72" t="s">
        <v>70</v>
      </c>
      <c r="B118" s="11" t="s">
        <v>22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20" t="s">
        <v>71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1" ht="15">
      <c r="A120" s="11"/>
      <c r="B120" s="20"/>
      <c r="C120" s="4"/>
      <c r="D120" s="4"/>
      <c r="E120" s="4"/>
      <c r="F120" s="4"/>
      <c r="G120" s="4"/>
      <c r="H120" s="9" t="s">
        <v>72</v>
      </c>
      <c r="I120" s="9"/>
      <c r="J120" s="9" t="s">
        <v>73</v>
      </c>
      <c r="K120" s="9"/>
    </row>
    <row r="121" spans="1:11" ht="15">
      <c r="A121" s="11"/>
      <c r="B121" s="20"/>
      <c r="C121" s="4"/>
      <c r="D121" s="4"/>
      <c r="E121" s="4"/>
      <c r="F121" s="4"/>
      <c r="G121" s="4"/>
      <c r="H121" s="9" t="s">
        <v>13</v>
      </c>
      <c r="I121" s="9"/>
      <c r="J121" s="9" t="s">
        <v>74</v>
      </c>
      <c r="K121" s="9"/>
    </row>
    <row r="122" spans="1:11" ht="15">
      <c r="A122" s="11"/>
      <c r="B122" s="4" t="s">
        <v>11</v>
      </c>
      <c r="C122" s="4"/>
      <c r="D122" s="4"/>
      <c r="E122" s="4"/>
      <c r="F122" s="4"/>
      <c r="G122" s="4"/>
      <c r="H122" s="24" t="s">
        <v>309</v>
      </c>
      <c r="I122" s="24"/>
      <c r="J122" s="24" t="str">
        <f>+H122</f>
        <v>30/06/2010</v>
      </c>
      <c r="K122" s="9"/>
    </row>
    <row r="123" spans="1:11" ht="15">
      <c r="A123" s="11"/>
      <c r="B123" s="4" t="s">
        <v>11</v>
      </c>
      <c r="C123" s="4"/>
      <c r="D123" s="4"/>
      <c r="E123" s="4"/>
      <c r="F123" s="4"/>
      <c r="G123" s="4"/>
      <c r="H123" s="9" t="s">
        <v>5</v>
      </c>
      <c r="I123" s="9"/>
      <c r="J123" s="9" t="s">
        <v>5</v>
      </c>
      <c r="K123" s="9"/>
    </row>
    <row r="124" spans="1:11" ht="15">
      <c r="A124" s="11"/>
      <c r="B124" s="4"/>
      <c r="C124" s="15" t="s">
        <v>75</v>
      </c>
      <c r="D124" s="4"/>
      <c r="E124" s="4"/>
      <c r="F124" s="4"/>
      <c r="G124" s="4"/>
      <c r="H124" s="75">
        <v>0</v>
      </c>
      <c r="I124" s="75"/>
      <c r="J124" s="75">
        <f>+H124</f>
        <v>0</v>
      </c>
      <c r="K124" s="21"/>
    </row>
    <row r="125" spans="1:11" ht="15">
      <c r="A125" s="11"/>
      <c r="B125" s="4"/>
      <c r="C125" s="15" t="s">
        <v>76</v>
      </c>
      <c r="D125" s="4"/>
      <c r="E125" s="4"/>
      <c r="F125" s="4"/>
      <c r="G125" s="4"/>
      <c r="H125" s="75">
        <v>0</v>
      </c>
      <c r="I125" s="75"/>
      <c r="J125" s="75">
        <f>+H125</f>
        <v>0</v>
      </c>
      <c r="K125" s="21"/>
    </row>
    <row r="126" spans="1:11" ht="15">
      <c r="A126" s="11"/>
      <c r="B126" s="4"/>
      <c r="C126" s="15" t="s">
        <v>77</v>
      </c>
      <c r="D126" s="4"/>
      <c r="E126" s="4"/>
      <c r="F126" s="4"/>
      <c r="G126" s="4"/>
      <c r="H126" s="75">
        <v>0</v>
      </c>
      <c r="I126" s="75"/>
      <c r="J126" s="75">
        <f>+H126</f>
        <v>0</v>
      </c>
      <c r="K126" s="21"/>
    </row>
    <row r="127" spans="1:11" ht="15">
      <c r="A127" s="11"/>
      <c r="B127" s="4"/>
      <c r="C127" s="4"/>
      <c r="D127" s="4"/>
      <c r="E127" s="4"/>
      <c r="F127" s="4"/>
      <c r="G127" s="4"/>
      <c r="H127" s="76">
        <f>SUM(H124:H126)</f>
        <v>0</v>
      </c>
      <c r="I127" s="77"/>
      <c r="J127" s="76">
        <f>SUM(J124:J126)</f>
        <v>0</v>
      </c>
      <c r="K127" s="21"/>
    </row>
    <row r="128" spans="1:12" ht="15">
      <c r="A128" s="1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72" t="s">
        <v>78</v>
      </c>
      <c r="B129" s="11" t="s">
        <v>79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11"/>
      <c r="B130" s="20" t="s">
        <v>183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11"/>
      <c r="B131" s="20" t="s">
        <v>184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1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72" t="s">
        <v>80</v>
      </c>
      <c r="B133" s="11" t="s">
        <v>81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11"/>
      <c r="B134" s="4" t="s">
        <v>185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11"/>
      <c r="B135" s="4" t="s">
        <v>186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1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73" t="s">
        <v>82</v>
      </c>
      <c r="B137" s="11" t="s">
        <v>83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73"/>
      <c r="B138" s="4" t="s">
        <v>280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73"/>
      <c r="B139" s="4" t="s">
        <v>281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73"/>
      <c r="B140" s="4" t="s">
        <v>287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73"/>
      <c r="B141" s="4" t="s">
        <v>288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73"/>
      <c r="B142" s="4" t="s">
        <v>289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7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73"/>
      <c r="B144" s="4" t="s">
        <v>284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73"/>
      <c r="B145" s="4" t="s">
        <v>285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73"/>
      <c r="B146" s="4" t="s">
        <v>286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7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73"/>
      <c r="B148" s="4" t="s">
        <v>322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7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73" t="s">
        <v>85</v>
      </c>
      <c r="B150" s="11" t="s">
        <v>214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4.25">
      <c r="A151" s="4"/>
      <c r="B151" s="4" t="s">
        <v>265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4.25">
      <c r="A152" s="4"/>
      <c r="B152" s="4" t="s">
        <v>266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4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4.25">
      <c r="A154" s="4"/>
      <c r="B154" s="4"/>
      <c r="C154" s="4"/>
      <c r="D154" s="4"/>
      <c r="E154" s="4"/>
      <c r="F154" s="4"/>
      <c r="G154" s="4"/>
      <c r="H154" s="4"/>
      <c r="I154" s="4"/>
      <c r="J154" s="9" t="s">
        <v>282</v>
      </c>
      <c r="K154" s="4"/>
      <c r="L154" s="9" t="s">
        <v>277</v>
      </c>
    </row>
    <row r="155" spans="1:12" ht="14.25">
      <c r="A155" s="4"/>
      <c r="B155" s="4"/>
      <c r="C155" s="4"/>
      <c r="D155" s="4"/>
      <c r="E155" s="4"/>
      <c r="F155" s="9" t="s">
        <v>215</v>
      </c>
      <c r="G155" s="9"/>
      <c r="H155" s="9" t="s">
        <v>216</v>
      </c>
      <c r="J155" s="9" t="s">
        <v>283</v>
      </c>
      <c r="L155" s="9" t="s">
        <v>276</v>
      </c>
    </row>
    <row r="156" spans="1:12" ht="14.25">
      <c r="A156" s="4"/>
      <c r="B156" s="4"/>
      <c r="C156" s="4"/>
      <c r="D156" s="4"/>
      <c r="E156" s="4"/>
      <c r="F156" s="9" t="s">
        <v>5</v>
      </c>
      <c r="G156" s="9"/>
      <c r="H156" s="9" t="s">
        <v>5</v>
      </c>
      <c r="J156" s="9" t="s">
        <v>5</v>
      </c>
      <c r="L156" s="9" t="s">
        <v>275</v>
      </c>
    </row>
    <row r="157" spans="1:8" ht="14.25">
      <c r="A157" s="4"/>
      <c r="B157" s="4"/>
      <c r="C157" s="4"/>
      <c r="D157" s="4"/>
      <c r="E157" s="4"/>
      <c r="F157" s="26"/>
      <c r="G157" s="26"/>
      <c r="H157" s="26"/>
    </row>
    <row r="158" spans="1:12" ht="14.25">
      <c r="A158" s="4"/>
      <c r="B158" s="4"/>
      <c r="C158" s="4" t="s">
        <v>217</v>
      </c>
      <c r="D158" s="4"/>
      <c r="E158" s="4"/>
      <c r="F158" s="26">
        <v>8117</v>
      </c>
      <c r="G158" s="26"/>
      <c r="H158" s="26">
        <v>5337</v>
      </c>
      <c r="J158" s="26">
        <f>+F158-H158</f>
        <v>2780</v>
      </c>
      <c r="L158" s="9" t="s">
        <v>278</v>
      </c>
    </row>
    <row r="159" spans="1:12" ht="14.25">
      <c r="A159" s="4"/>
      <c r="B159" s="4"/>
      <c r="C159" s="4" t="s">
        <v>218</v>
      </c>
      <c r="D159" s="4"/>
      <c r="E159" s="4"/>
      <c r="F159" s="26">
        <v>600</v>
      </c>
      <c r="G159" s="26"/>
      <c r="H159" s="26">
        <v>441</v>
      </c>
      <c r="J159" s="26">
        <f>+F159-H159</f>
        <v>159</v>
      </c>
      <c r="L159" s="9" t="s">
        <v>279</v>
      </c>
    </row>
    <row r="160" spans="1:12" ht="14.25">
      <c r="A160" s="4"/>
      <c r="B160" s="4"/>
      <c r="C160" s="4" t="s">
        <v>219</v>
      </c>
      <c r="D160" s="4"/>
      <c r="E160" s="4"/>
      <c r="F160" s="26">
        <v>600</v>
      </c>
      <c r="G160" s="26"/>
      <c r="H160" s="26">
        <v>373</v>
      </c>
      <c r="J160" s="26">
        <f>+F160-H160</f>
        <v>227</v>
      </c>
      <c r="L160" s="9" t="s">
        <v>279</v>
      </c>
    </row>
    <row r="161" spans="1:10" ht="15" thickBot="1">
      <c r="A161" s="4"/>
      <c r="B161" s="4"/>
      <c r="C161" s="4"/>
      <c r="D161" s="4"/>
      <c r="E161" s="4"/>
      <c r="F161" s="82">
        <f>SUM(F157:F160)</f>
        <v>9317</v>
      </c>
      <c r="G161" s="26"/>
      <c r="H161" s="82">
        <f>SUM(H157:H160)</f>
        <v>6151</v>
      </c>
      <c r="J161" s="82">
        <f>SUM(J158:J160)</f>
        <v>3166</v>
      </c>
    </row>
    <row r="162" spans="1:12" ht="15" thickTop="1">
      <c r="A162" s="4"/>
      <c r="B162" s="4"/>
      <c r="C162" s="4"/>
      <c r="D162" s="4"/>
      <c r="E162" s="4"/>
      <c r="F162" s="4"/>
      <c r="G162" s="4"/>
      <c r="H162" s="4"/>
      <c r="I162" s="4"/>
      <c r="J162" s="30"/>
      <c r="K162" s="26"/>
      <c r="L162" s="30"/>
    </row>
    <row r="163" spans="1:14" ht="15">
      <c r="A163" s="73" t="s">
        <v>88</v>
      </c>
      <c r="B163" s="68" t="s">
        <v>86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">
      <c r="A164" s="11"/>
      <c r="B164" s="4" t="s">
        <v>320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11"/>
      <c r="B165" s="4"/>
      <c r="C165" s="4"/>
      <c r="D165" s="4"/>
      <c r="E165" s="4"/>
      <c r="F165" s="4"/>
      <c r="G165" s="4"/>
      <c r="H165" s="4"/>
      <c r="I165" s="4"/>
      <c r="J165" s="9" t="s">
        <v>5</v>
      </c>
      <c r="K165" s="9"/>
      <c r="L165" s="62"/>
      <c r="M165" s="4"/>
      <c r="N165" s="4"/>
    </row>
    <row r="166" spans="1:14" ht="15">
      <c r="A166" s="11"/>
      <c r="B166" s="4"/>
      <c r="C166" s="4" t="s">
        <v>187</v>
      </c>
      <c r="D166" s="4"/>
      <c r="E166" s="4"/>
      <c r="F166" s="4"/>
      <c r="G166" s="4"/>
      <c r="H166" s="4"/>
      <c r="I166" s="4"/>
      <c r="J166" s="9"/>
      <c r="K166" s="9"/>
      <c r="L166" s="62"/>
      <c r="M166" s="4"/>
      <c r="N166" s="4"/>
    </row>
    <row r="167" spans="1:14" ht="15">
      <c r="A167" s="11"/>
      <c r="B167" s="4"/>
      <c r="C167" s="4" t="s">
        <v>188</v>
      </c>
      <c r="D167" s="4"/>
      <c r="E167" s="4"/>
      <c r="F167" s="4"/>
      <c r="G167" s="4"/>
      <c r="H167" s="4"/>
      <c r="I167" s="4"/>
      <c r="J167" s="85">
        <v>4354</v>
      </c>
      <c r="K167" s="9"/>
      <c r="L167" s="62"/>
      <c r="M167" s="4"/>
      <c r="N167" s="4"/>
    </row>
    <row r="168" spans="1:14" ht="15">
      <c r="A168" s="11"/>
      <c r="B168" s="4"/>
      <c r="C168" s="4" t="s">
        <v>291</v>
      </c>
      <c r="D168" s="4"/>
      <c r="E168" s="4"/>
      <c r="F168" s="4"/>
      <c r="G168" s="4"/>
      <c r="H168" s="4"/>
      <c r="I168" s="4"/>
      <c r="J168" s="85">
        <v>193</v>
      </c>
      <c r="K168" s="9"/>
      <c r="L168" s="62"/>
      <c r="M168" s="4"/>
      <c r="N168" s="4"/>
    </row>
    <row r="169" spans="1:14" ht="15.75" thickBot="1">
      <c r="A169" s="11"/>
      <c r="B169" s="4"/>
      <c r="C169" s="4"/>
      <c r="D169" s="4"/>
      <c r="E169" s="4"/>
      <c r="F169" s="4"/>
      <c r="G169" s="4"/>
      <c r="H169" s="4"/>
      <c r="I169" s="4"/>
      <c r="J169" s="86">
        <f>SUM(J167:J168)</f>
        <v>4547</v>
      </c>
      <c r="K169" s="9"/>
      <c r="L169" s="62"/>
      <c r="M169" s="4"/>
      <c r="N169" s="4"/>
    </row>
    <row r="170" spans="1:14" ht="15.75" thickTop="1">
      <c r="A170" s="11"/>
      <c r="B170" s="4"/>
      <c r="C170" s="4"/>
      <c r="D170" s="4"/>
      <c r="E170" s="4"/>
      <c r="F170" s="4"/>
      <c r="G170" s="4"/>
      <c r="H170" s="4"/>
      <c r="I170" s="4"/>
      <c r="J170" s="9"/>
      <c r="K170" s="9"/>
      <c r="L170" s="62"/>
      <c r="M170" s="4"/>
      <c r="N170" s="4"/>
    </row>
    <row r="171" spans="1:14" ht="15">
      <c r="A171" s="11"/>
      <c r="B171" s="4"/>
      <c r="C171" s="4" t="s">
        <v>87</v>
      </c>
      <c r="D171" s="4"/>
      <c r="E171" s="4"/>
      <c r="F171" s="4"/>
      <c r="G171" s="4"/>
      <c r="H171" s="4"/>
      <c r="I171" s="4"/>
      <c r="J171" s="71"/>
      <c r="K171" s="7"/>
      <c r="L171" s="8"/>
      <c r="M171" s="4"/>
      <c r="N171" s="4"/>
    </row>
    <row r="172" spans="1:14" ht="15">
      <c r="A172" s="11"/>
      <c r="B172" s="4"/>
      <c r="C172" s="4" t="s">
        <v>190</v>
      </c>
      <c r="D172" s="4"/>
      <c r="E172" s="4"/>
      <c r="F172" s="4"/>
      <c r="G172" s="4"/>
      <c r="H172" s="4"/>
      <c r="I172" s="4"/>
      <c r="J172" s="71">
        <v>1443</v>
      </c>
      <c r="K172" s="7"/>
      <c r="L172" s="8"/>
      <c r="M172" s="4"/>
      <c r="N172" s="4"/>
    </row>
    <row r="173" spans="1:14" ht="15">
      <c r="A173" s="11"/>
      <c r="B173" s="4"/>
      <c r="C173" s="4" t="s">
        <v>189</v>
      </c>
      <c r="D173" s="4"/>
      <c r="E173" s="4"/>
      <c r="F173" s="4"/>
      <c r="G173" s="4"/>
      <c r="H173" s="4"/>
      <c r="I173" s="4"/>
      <c r="J173" s="71">
        <v>1138</v>
      </c>
      <c r="K173" s="7"/>
      <c r="L173" s="8"/>
      <c r="M173" s="4"/>
      <c r="N173" s="4"/>
    </row>
    <row r="174" spans="1:14" ht="15">
      <c r="A174" s="11"/>
      <c r="B174" s="4"/>
      <c r="C174" s="4" t="s">
        <v>291</v>
      </c>
      <c r="D174" s="4"/>
      <c r="E174" s="4"/>
      <c r="F174" s="4"/>
      <c r="G174" s="4"/>
      <c r="H174" s="4"/>
      <c r="I174" s="4"/>
      <c r="J174" s="71">
        <v>30</v>
      </c>
      <c r="K174" s="7"/>
      <c r="L174" s="8"/>
      <c r="M174" s="4"/>
      <c r="N174" s="4"/>
    </row>
    <row r="175" spans="1:14" ht="15.75" thickBot="1">
      <c r="A175" s="11"/>
      <c r="B175" s="4"/>
      <c r="C175" s="4"/>
      <c r="D175" s="4"/>
      <c r="E175" s="4"/>
      <c r="F175" s="4"/>
      <c r="G175" s="4"/>
      <c r="H175" s="4"/>
      <c r="I175" s="4"/>
      <c r="J175" s="70">
        <f>SUM(J172:J174)</f>
        <v>2611</v>
      </c>
      <c r="K175" s="8"/>
      <c r="L175" s="8"/>
      <c r="M175" s="4"/>
      <c r="N175" s="4"/>
    </row>
    <row r="176" spans="1:14" ht="15.75" thickTop="1">
      <c r="A176" s="11"/>
      <c r="B176" s="4"/>
      <c r="C176" s="4"/>
      <c r="D176" s="4"/>
      <c r="E176" s="4"/>
      <c r="F176" s="4"/>
      <c r="G176" s="4"/>
      <c r="H176" s="4"/>
      <c r="I176" s="4"/>
      <c r="J176" s="84"/>
      <c r="K176" s="8"/>
      <c r="L176" s="8"/>
      <c r="M176" s="4"/>
      <c r="N176" s="4"/>
    </row>
    <row r="177" spans="1:14" ht="15">
      <c r="A177" s="11"/>
      <c r="B177" s="4" t="s">
        <v>292</v>
      </c>
      <c r="C177" s="4"/>
      <c r="D177" s="4"/>
      <c r="E177" s="4"/>
      <c r="F177" s="4"/>
      <c r="G177" s="4"/>
      <c r="H177" s="4"/>
      <c r="I177" s="4"/>
      <c r="J177" s="7"/>
      <c r="K177" s="7"/>
      <c r="L177" s="8"/>
      <c r="M177" s="4"/>
      <c r="N177" s="4"/>
    </row>
    <row r="178" spans="1:14" ht="15">
      <c r="A178" s="11"/>
      <c r="B178" s="4"/>
      <c r="C178" s="4"/>
      <c r="D178" s="4"/>
      <c r="E178" s="4"/>
      <c r="F178" s="4"/>
      <c r="G178" s="4"/>
      <c r="H178" s="4"/>
      <c r="I178" s="4"/>
      <c r="J178" s="7"/>
      <c r="K178" s="7"/>
      <c r="L178" s="8"/>
      <c r="M178" s="4"/>
      <c r="N178" s="4"/>
    </row>
    <row r="179" spans="1:14" ht="15">
      <c r="A179" s="73" t="s">
        <v>90</v>
      </c>
      <c r="B179" s="11" t="s">
        <v>89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5">
      <c r="A180" s="83"/>
      <c r="B180" s="4" t="s">
        <v>138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">
      <c r="A181" s="8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">
      <c r="A182" s="73" t="s">
        <v>92</v>
      </c>
      <c r="B182" s="11" t="s">
        <v>91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83"/>
      <c r="B183" s="4" t="s">
        <v>105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2" ht="15">
      <c r="A184" s="8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4" ht="15">
      <c r="A185" s="73" t="s">
        <v>94</v>
      </c>
      <c r="B185" s="11" t="s">
        <v>93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">
      <c r="A186" s="83"/>
      <c r="B186" s="4" t="s">
        <v>106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">
      <c r="A187" s="8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73" t="s">
        <v>290</v>
      </c>
      <c r="B188" s="11" t="s">
        <v>95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">
      <c r="A189" s="68" t="s">
        <v>84</v>
      </c>
      <c r="B189" s="11" t="s">
        <v>123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">
      <c r="A190" s="11"/>
      <c r="B190" s="4" t="s">
        <v>197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">
      <c r="A191" s="11"/>
      <c r="B191" s="4" t="s">
        <v>198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11"/>
      <c r="B192" s="4" t="s">
        <v>199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 customHeight="1">
      <c r="A193" s="11"/>
      <c r="B193" s="4"/>
      <c r="C193" s="4"/>
      <c r="D193" s="4"/>
      <c r="E193" s="4"/>
      <c r="F193" s="36" t="s">
        <v>12</v>
      </c>
      <c r="G193" s="37"/>
      <c r="H193" s="37" t="s">
        <v>14</v>
      </c>
      <c r="I193" s="37"/>
      <c r="J193" s="36" t="s">
        <v>15</v>
      </c>
      <c r="K193" s="37"/>
      <c r="L193" s="37" t="s">
        <v>14</v>
      </c>
      <c r="M193" s="4"/>
      <c r="N193" s="4"/>
    </row>
    <row r="194" spans="1:14" ht="15" customHeight="1">
      <c r="A194" s="11"/>
      <c r="B194" s="4"/>
      <c r="C194" s="4"/>
      <c r="D194" s="4"/>
      <c r="E194" s="4"/>
      <c r="F194" s="36" t="s">
        <v>13</v>
      </c>
      <c r="G194" s="37"/>
      <c r="H194" s="37" t="s">
        <v>13</v>
      </c>
      <c r="I194" s="37"/>
      <c r="J194" s="36" t="s">
        <v>16</v>
      </c>
      <c r="K194" s="37"/>
      <c r="L194" s="37" t="s">
        <v>16</v>
      </c>
      <c r="M194" s="4"/>
      <c r="N194" s="4"/>
    </row>
    <row r="195" spans="1:14" ht="15">
      <c r="A195" s="11"/>
      <c r="B195" s="4"/>
      <c r="C195" s="4"/>
      <c r="D195" s="4"/>
      <c r="E195" s="4"/>
      <c r="F195" s="38" t="s">
        <v>309</v>
      </c>
      <c r="G195" s="37"/>
      <c r="H195" s="39" t="s">
        <v>311</v>
      </c>
      <c r="I195" s="37"/>
      <c r="J195" s="40" t="str">
        <f>+F195</f>
        <v>30/06/2010</v>
      </c>
      <c r="K195" s="37"/>
      <c r="L195" s="41" t="str">
        <f>+H195</f>
        <v>30/06/2009</v>
      </c>
      <c r="M195" s="4"/>
      <c r="N195" s="4"/>
    </row>
    <row r="196" spans="1:14" ht="9.75" customHeight="1">
      <c r="A196" s="1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">
      <c r="A197" s="11"/>
      <c r="B197" s="4" t="s">
        <v>200</v>
      </c>
      <c r="C197" s="4"/>
      <c r="D197" s="4"/>
      <c r="E197" s="4"/>
      <c r="F197" s="26">
        <f>+'P&amp;L'!E32</f>
        <v>-976</v>
      </c>
      <c r="G197" s="26"/>
      <c r="H197" s="26">
        <f>+'P&amp;L'!G32</f>
        <v>86</v>
      </c>
      <c r="I197" s="26"/>
      <c r="J197" s="26">
        <f>+'P&amp;L'!I32</f>
        <v>-2387</v>
      </c>
      <c r="K197" s="26"/>
      <c r="L197" s="26">
        <f>+'P&amp;L'!K32</f>
        <v>-124</v>
      </c>
      <c r="M197" s="4"/>
      <c r="N197" s="4"/>
    </row>
    <row r="198" spans="1:14" ht="15" customHeight="1">
      <c r="A198" s="11"/>
      <c r="B198" s="4"/>
      <c r="C198" s="4"/>
      <c r="D198" s="4"/>
      <c r="E198" s="4"/>
      <c r="F198" s="26"/>
      <c r="G198" s="26"/>
      <c r="H198" s="26"/>
      <c r="I198" s="26"/>
      <c r="J198" s="26"/>
      <c r="K198" s="26"/>
      <c r="L198" s="26"/>
      <c r="M198" s="4"/>
      <c r="N198" s="4"/>
    </row>
    <row r="199" spans="1:14" ht="15">
      <c r="A199" s="11"/>
      <c r="B199" s="20" t="s">
        <v>124</v>
      </c>
      <c r="C199" s="4"/>
      <c r="D199" s="4"/>
      <c r="E199" s="4"/>
      <c r="F199" s="26">
        <v>40734</v>
      </c>
      <c r="G199" s="26"/>
      <c r="H199" s="26">
        <v>31418</v>
      </c>
      <c r="I199" s="26"/>
      <c r="J199" s="26">
        <v>40734</v>
      </c>
      <c r="K199" s="26"/>
      <c r="L199" s="26">
        <v>31418</v>
      </c>
      <c r="M199" s="4"/>
      <c r="N199" s="4"/>
    </row>
    <row r="200" spans="1:14" ht="15">
      <c r="A200" s="11"/>
      <c r="B200" s="20" t="s">
        <v>125</v>
      </c>
      <c r="C200" s="4"/>
      <c r="D200" s="4"/>
      <c r="E200" s="4"/>
      <c r="F200" s="26"/>
      <c r="G200" s="26"/>
      <c r="H200" s="26"/>
      <c r="I200" s="26"/>
      <c r="J200" s="26"/>
      <c r="K200" s="26"/>
      <c r="L200" s="26"/>
      <c r="M200" s="4"/>
      <c r="N200" s="4"/>
    </row>
    <row r="201" spans="1:14" ht="15" customHeight="1">
      <c r="A201" s="11"/>
      <c r="B201" s="4"/>
      <c r="C201" s="4"/>
      <c r="D201" s="4"/>
      <c r="E201" s="4"/>
      <c r="F201" s="26"/>
      <c r="G201" s="26"/>
      <c r="H201" s="26"/>
      <c r="I201" s="26"/>
      <c r="J201" s="26"/>
      <c r="K201" s="26"/>
      <c r="L201" s="26"/>
      <c r="M201" s="4"/>
      <c r="N201" s="4"/>
    </row>
    <row r="202" spans="1:14" ht="15">
      <c r="A202" s="11"/>
      <c r="B202" s="4" t="s">
        <v>201</v>
      </c>
      <c r="C202" s="4"/>
      <c r="D202" s="4"/>
      <c r="E202" s="4"/>
      <c r="F202" s="63">
        <f>+F197/F199*100</f>
        <v>-2.3960327981538763</v>
      </c>
      <c r="G202" s="63"/>
      <c r="H202" s="63">
        <f>+H197/H199*100</f>
        <v>0.27372843592844864</v>
      </c>
      <c r="I202" s="63"/>
      <c r="J202" s="63">
        <f>+J197/J199*100</f>
        <v>-5.859969558599695</v>
      </c>
      <c r="K202" s="63"/>
      <c r="L202" s="63">
        <f>+L197/L199*100</f>
        <v>-0.3946782099433446</v>
      </c>
      <c r="M202" s="4"/>
      <c r="N202" s="4"/>
    </row>
    <row r="203" spans="1:14" ht="15">
      <c r="A203" s="1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">
      <c r="A204" s="68" t="s">
        <v>129</v>
      </c>
      <c r="B204" s="11" t="s">
        <v>126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">
      <c r="A205" s="68"/>
      <c r="B205" s="81" t="s">
        <v>211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">
      <c r="A206" s="68"/>
      <c r="B206" s="81" t="s">
        <v>212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">
      <c r="A207" s="68"/>
      <c r="B207" s="81" t="s">
        <v>213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">
      <c r="A208" s="6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">
      <c r="A209" s="6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2" ht="15">
      <c r="A210" s="11" t="s">
        <v>96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5">
      <c r="A211" s="1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5">
      <c r="A212" s="11" t="s">
        <v>335</v>
      </c>
      <c r="B212" s="4"/>
      <c r="C212" s="4"/>
      <c r="D212" s="74"/>
      <c r="E212" s="4"/>
      <c r="F212" s="4"/>
      <c r="G212" s="4"/>
      <c r="H212" s="4"/>
      <c r="I212" s="4"/>
      <c r="J212" s="4"/>
      <c r="K212" s="4"/>
      <c r="L212" s="4"/>
    </row>
    <row r="213" spans="1:12" ht="14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</sheetData>
  <sheetProtection/>
  <printOptions/>
  <pageMargins left="0.67" right="0.18" top="0.79" bottom="0.53" header="0.81" footer="0.33"/>
  <pageSetup horizontalDpi="300" verticalDpi="300" orientation="portrait" paperSize="9" r:id="rId1"/>
  <rowBreaks count="4" manualBreakCount="4">
    <brk id="49" max="255" man="1"/>
    <brk id="95" max="255" man="1"/>
    <brk id="136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2010-08-20T04:45:42Z</cp:lastPrinted>
  <dcterms:created xsi:type="dcterms:W3CDTF">2002-11-14T03:14:11Z</dcterms:created>
  <dcterms:modified xsi:type="dcterms:W3CDTF">2010-08-30T03:28:25Z</dcterms:modified>
  <cp:category/>
  <cp:version/>
  <cp:contentType/>
  <cp:contentStatus/>
</cp:coreProperties>
</file>